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ROZPOCTYPC\rozpocty\EM_2017-155 Chirurgie Šumperk\CD Investor ROZPOČET(09_2017)\F_náklady stavby ZADÁNÍ\D1.4_PROSTŘEDÍ STAVEB\D1.4.3 EL_SLB+EPS\"/>
    </mc:Choice>
  </mc:AlternateContent>
  <bookViews>
    <workbookView xWindow="5235" yWindow="120" windowWidth="11520" windowHeight="10845" tabRatio="963"/>
  </bookViews>
  <sheets>
    <sheet name="08 slaboproud" sheetId="34" r:id="rId1"/>
    <sheet name="08rek" sheetId="35" r:id="rId2"/>
    <sheet name="08pol" sheetId="36" r:id="rId3"/>
  </sheets>
  <externalReferences>
    <externalReference r:id="rId4"/>
  </externalReferences>
  <definedNames>
    <definedName name="__CENA__">#REF!</definedName>
    <definedName name="__MAIN__">#REF!</definedName>
    <definedName name="__MAIN2__">#REF!</definedName>
    <definedName name="__MAIN3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0__">#REF!</definedName>
    <definedName name="__TE1__">#REF!</definedName>
    <definedName name="__TE2__">#REF!</definedName>
    <definedName name="__TE3__">#REF!</definedName>
    <definedName name="__TR0__">#REF!</definedName>
    <definedName name="__TR1__">#REF!</definedName>
    <definedName name="_xlnm._FilterDatabase" localSheetId="2" hidden="1">'08pol'!$A$7:$I$153</definedName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_xlnm.Print_Titles" localSheetId="2">'08pol'!$7:$7</definedName>
    <definedName name="Objednatel">#REF!</definedName>
    <definedName name="_xlnm.Print_Area">'[1]Černohous Propočty'!#REF!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G53" i="36" l="1"/>
  <c r="G77" i="36" l="1"/>
  <c r="G78" i="36"/>
  <c r="G79" i="36"/>
  <c r="G80" i="36"/>
  <c r="G81" i="36"/>
  <c r="G82" i="36"/>
  <c r="G83" i="36"/>
  <c r="G84" i="36"/>
  <c r="G85" i="36"/>
  <c r="G86" i="36"/>
  <c r="G87" i="36"/>
  <c r="G88" i="36"/>
  <c r="G89" i="36"/>
  <c r="G90" i="36"/>
  <c r="G91" i="36"/>
  <c r="G147" i="36"/>
  <c r="G146" i="36"/>
  <c r="G149" i="36"/>
  <c r="G150" i="36"/>
  <c r="G148" i="36"/>
  <c r="G145" i="36"/>
  <c r="G105" i="36"/>
  <c r="G102" i="36"/>
  <c r="G144" i="36"/>
  <c r="G143" i="36"/>
  <c r="G104" i="36"/>
  <c r="G103" i="36"/>
  <c r="G124" i="36"/>
  <c r="G125" i="36"/>
  <c r="G123" i="36"/>
  <c r="G126" i="36"/>
  <c r="G127" i="36"/>
  <c r="G128" i="36"/>
  <c r="G129" i="36"/>
  <c r="G130" i="36"/>
  <c r="G114" i="36"/>
  <c r="G115" i="36"/>
  <c r="G119" i="36"/>
  <c r="G120" i="36"/>
  <c r="G121" i="36"/>
  <c r="G101" i="36"/>
  <c r="G15" i="36"/>
  <c r="G16" i="36"/>
  <c r="G17" i="36"/>
  <c r="G18" i="36"/>
  <c r="G30" i="36"/>
  <c r="G10" i="36"/>
  <c r="G11" i="36"/>
  <c r="G12" i="36"/>
  <c r="G13" i="36"/>
  <c r="G14" i="36"/>
  <c r="G19" i="36"/>
  <c r="G20" i="36"/>
  <c r="G21" i="36"/>
  <c r="G22" i="36"/>
  <c r="G23" i="36"/>
  <c r="G24" i="36"/>
  <c r="G25" i="36"/>
  <c r="G26" i="36"/>
  <c r="G27" i="36"/>
  <c r="G28" i="36"/>
  <c r="G29" i="36"/>
  <c r="G97" i="36"/>
  <c r="G96" i="36"/>
  <c r="G35" i="36"/>
  <c r="G36" i="36"/>
  <c r="G46" i="36"/>
  <c r="G47" i="36"/>
  <c r="G48" i="36"/>
  <c r="G39" i="36"/>
  <c r="G37" i="36"/>
  <c r="G38" i="36"/>
  <c r="G40" i="36"/>
  <c r="G41" i="36"/>
  <c r="G42" i="36"/>
  <c r="G43" i="36"/>
  <c r="G44" i="36"/>
  <c r="G45" i="36"/>
  <c r="G54" i="36"/>
  <c r="G55" i="36"/>
  <c r="G56" i="36"/>
  <c r="G57" i="36"/>
  <c r="G58" i="36"/>
  <c r="G59" i="36"/>
  <c r="G60" i="36"/>
  <c r="G61" i="36"/>
  <c r="G62" i="36"/>
  <c r="G63" i="36"/>
  <c r="G64" i="36"/>
  <c r="G65" i="36"/>
  <c r="G66" i="36"/>
  <c r="G67" i="36"/>
  <c r="G68" i="36"/>
  <c r="G69" i="36"/>
  <c r="G70" i="36"/>
  <c r="G71" i="36"/>
  <c r="G72" i="36"/>
  <c r="G73" i="36"/>
  <c r="G74" i="36"/>
  <c r="G75" i="36"/>
  <c r="G76" i="36"/>
  <c r="G112" i="36"/>
  <c r="G113" i="36"/>
  <c r="G116" i="36"/>
  <c r="G117" i="36"/>
  <c r="G118" i="36"/>
  <c r="G122" i="36"/>
  <c r="G135" i="36"/>
  <c r="G136" i="36"/>
  <c r="G137" i="36"/>
  <c r="G138" i="36"/>
  <c r="G139" i="36"/>
  <c r="G140" i="36"/>
  <c r="G141" i="36"/>
  <c r="G142" i="36"/>
  <c r="C28" i="34"/>
  <c r="I142" i="36"/>
  <c r="I122" i="36"/>
  <c r="I121" i="36"/>
  <c r="I120" i="36"/>
  <c r="I119" i="36"/>
  <c r="I118" i="36"/>
  <c r="I139" i="36"/>
  <c r="I117" i="36"/>
  <c r="I141" i="36"/>
  <c r="I140" i="36"/>
  <c r="I138" i="36"/>
  <c r="I137" i="36"/>
  <c r="I136" i="36"/>
  <c r="I135" i="36"/>
  <c r="I116" i="36"/>
  <c r="I115" i="36"/>
  <c r="I114" i="36"/>
  <c r="I113" i="36"/>
  <c r="I112" i="36"/>
  <c r="I97" i="36"/>
  <c r="I96" i="36"/>
  <c r="C4" i="35"/>
  <c r="C3" i="36" s="1"/>
  <c r="I20" i="34"/>
  <c r="I24" i="34"/>
  <c r="I17" i="35"/>
  <c r="D23" i="34"/>
  <c r="E23" i="34" s="1"/>
  <c r="I26" i="34"/>
  <c r="I19" i="34"/>
  <c r="F17" i="35"/>
  <c r="E17" i="35"/>
  <c r="H16" i="35"/>
  <c r="H15" i="35"/>
  <c r="I27" i="34"/>
  <c r="E24" i="34"/>
  <c r="I22" i="34"/>
  <c r="E22" i="34"/>
  <c r="I25" i="34"/>
  <c r="I23" i="34"/>
  <c r="I18" i="34"/>
  <c r="I28" i="34"/>
  <c r="I21" i="34"/>
  <c r="I29" i="34"/>
  <c r="I31" i="34"/>
  <c r="D17" i="34"/>
  <c r="E17" i="34"/>
  <c r="D18" i="34"/>
  <c r="E18" i="34" s="1"/>
  <c r="G109" i="36" l="1"/>
  <c r="G12" i="35" s="1"/>
  <c r="G151" i="36"/>
  <c r="H14" i="35" s="1"/>
  <c r="G93" i="36"/>
  <c r="H11" i="35" s="1"/>
  <c r="G50" i="36"/>
  <c r="H10" i="35" s="1"/>
  <c r="G32" i="36"/>
  <c r="G9" i="35" s="1"/>
  <c r="G132" i="36"/>
  <c r="H13" i="35" s="1"/>
  <c r="G17" i="35" l="1"/>
  <c r="D19" i="34" s="1"/>
  <c r="E19" i="34" s="1"/>
  <c r="H17" i="35"/>
  <c r="D20" i="34" s="1"/>
  <c r="D21" i="34" l="1"/>
  <c r="E20" i="34"/>
  <c r="E21" i="34" l="1"/>
  <c r="D25" i="34"/>
  <c r="H30" i="34" l="1"/>
  <c r="E25" i="34"/>
  <c r="I30" i="34" l="1"/>
  <c r="H33" i="34"/>
  <c r="H36" i="34" l="1"/>
  <c r="I36" i="34" s="1"/>
  <c r="I33" i="34"/>
  <c r="H37" i="34" l="1"/>
  <c r="I37" i="34" s="1"/>
</calcChain>
</file>

<file path=xl/comments1.xml><?xml version="1.0" encoding="utf-8"?>
<comments xmlns="http://schemas.openxmlformats.org/spreadsheetml/2006/main">
  <authors>
    <author>Polišenský Miloš</author>
  </authors>
  <commentList>
    <comment ref="I1" authorId="0" shapeId="0">
      <text>
        <r>
          <rPr>
            <b/>
            <sz val="8"/>
            <color indexed="81"/>
            <rFont val="Tahoma"/>
            <family val="2"/>
            <charset val="238"/>
          </rPr>
          <t>Ing. Polišenský Miloš: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8"/>
            <color indexed="81"/>
            <rFont val="Tahoma"/>
            <family val="2"/>
            <charset val="238"/>
          </rPr>
          <t xml:space="preserve">PRO DODRŽENÍ PŘENOSU, SPRÁVNÉ FUNKCE A MATEMATIKY, 
</t>
        </r>
        <r>
          <rPr>
            <b/>
            <sz val="8"/>
            <color indexed="10"/>
            <rFont val="Tahoma"/>
            <family val="2"/>
            <charset val="238"/>
          </rPr>
          <t>VYPLŇTE POUZE ŽLUTĚ OZNAČENÁ POLE V JEDNOTLIVÝCH LISTECH CELÉHO SEŠITU.</t>
        </r>
        <r>
          <rPr>
            <b/>
            <sz val="8"/>
            <color indexed="81"/>
            <rFont val="Tahoma"/>
            <family val="2"/>
            <charset val="238"/>
          </rPr>
          <t xml:space="preserve"> 
FORMÁT CELÉHO LISTU NENÍ UZAMČEN A JE PŘÍSTUPNÝ BEZ OMEZENÍ. 
</t>
        </r>
        <r>
          <rPr>
            <i/>
            <sz val="8"/>
            <color indexed="81"/>
            <rFont val="Tahoma"/>
            <family val="2"/>
            <charset val="238"/>
          </rPr>
          <t>Dle verze excel může být barva pole přizpůsobena možnostem dané verze - nemá vliv na funkci.</t>
        </r>
      </text>
    </comment>
  </commentList>
</comments>
</file>

<file path=xl/comments2.xml><?xml version="1.0" encoding="utf-8"?>
<comments xmlns="http://schemas.openxmlformats.org/spreadsheetml/2006/main">
  <authors>
    <author>Polišenský Miloš</author>
  </authors>
  <commentList>
    <comment ref="I1" authorId="0" shapeId="0">
      <text>
        <r>
          <rPr>
            <b/>
            <sz val="8"/>
            <color indexed="81"/>
            <rFont val="Tahoma"/>
            <family val="2"/>
            <charset val="238"/>
          </rPr>
          <t>Ing. Polišenský Miloš: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8"/>
            <color indexed="81"/>
            <rFont val="Tahoma"/>
            <family val="2"/>
            <charset val="238"/>
          </rPr>
          <t xml:space="preserve">PRO DODRŽENÍ PŘENOSU, SPRÁVNÉ FUNKCE A MATEMATIKY, 
</t>
        </r>
        <r>
          <rPr>
            <b/>
            <sz val="8"/>
            <color indexed="10"/>
            <rFont val="Tahoma"/>
            <family val="2"/>
            <charset val="238"/>
          </rPr>
          <t>VYPLŇTE POUZE ŽLUTĚ OZNAČENÁ POLE V JEDNOTLIVÝCH LISTECH CELÉHO SEŠITU.</t>
        </r>
        <r>
          <rPr>
            <b/>
            <sz val="8"/>
            <color indexed="81"/>
            <rFont val="Tahoma"/>
            <family val="2"/>
            <charset val="238"/>
          </rPr>
          <t xml:space="preserve"> 
FORMÁT CELÉHO LISTU NENÍ UZAMČEN A JE PŘÍSTUPNÝ BEZ OMEZENÍ. 
</t>
        </r>
        <r>
          <rPr>
            <i/>
            <sz val="8"/>
            <color indexed="81"/>
            <rFont val="Tahoma"/>
            <family val="2"/>
            <charset val="238"/>
          </rPr>
          <t>Dle verze excel může být barva pole přizpůsobena možnostem dané verze - nemá vliv na funkci.</t>
        </r>
      </text>
    </comment>
  </commentList>
</comments>
</file>

<file path=xl/sharedStrings.xml><?xml version="1.0" encoding="utf-8"?>
<sst xmlns="http://schemas.openxmlformats.org/spreadsheetml/2006/main" count="418" uniqueCount="205">
  <si>
    <t>EPOS PRO s.r.o. Smilova 333  Pardubice</t>
  </si>
  <si>
    <t>Ing. Karel Petrů,  Hugo Macek</t>
  </si>
  <si>
    <t>[Kč]</t>
  </si>
  <si>
    <t>MC1</t>
  </si>
  <si>
    <t>MC2</t>
  </si>
  <si>
    <t xml:space="preserve">Položkový rozpočet </t>
  </si>
  <si>
    <t>Stavba :</t>
  </si>
  <si>
    <t>Objekt :</t>
  </si>
  <si>
    <t>množství</t>
  </si>
  <si>
    <t>Rozpočet:</t>
  </si>
  <si>
    <t>stavební díl :</t>
  </si>
  <si>
    <t>Datum:</t>
  </si>
  <si>
    <t>REKAPITULACE  STAVEBNÍHO  OBJEKTU</t>
  </si>
  <si>
    <t>Stavební díl</t>
  </si>
  <si>
    <t>HSV</t>
  </si>
  <si>
    <t>PSV</t>
  </si>
  <si>
    <t>Dodávka</t>
  </si>
  <si>
    <t>Montáž</t>
  </si>
  <si>
    <t>HZS</t>
  </si>
  <si>
    <t>-------------</t>
  </si>
  <si>
    <t xml:space="preserve"> </t>
  </si>
  <si>
    <t>CELKEM  OBJEKT</t>
  </si>
  <si>
    <t>KRYCÍ LIST ROZPOČTU</t>
  </si>
  <si>
    <t>Název stavby :</t>
  </si>
  <si>
    <t>JKSO :</t>
  </si>
  <si>
    <t>Název objektu :</t>
  </si>
  <si>
    <t>Stavební díl :</t>
  </si>
  <si>
    <t>Název stavebního dílu :</t>
  </si>
  <si>
    <t>Cenová soustava:</t>
  </si>
  <si>
    <t>URS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</si>
  <si>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</si>
  <si>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</si>
  <si>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</si>
  <si>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</si>
  <si>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</si>
  <si>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</si>
  <si>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</si>
  <si>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</si>
  <si>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Základní rozpočtové náklady</t>
  </si>
  <si>
    <t>Vedlejší náklady</t>
  </si>
  <si>
    <t>HSV celkem</t>
  </si>
  <si>
    <t>Vedlejší rozpočtové náklady (VRN)</t>
  </si>
  <si>
    <t>Z</t>
  </si>
  <si>
    <t>PSV celkem</t>
  </si>
  <si>
    <t>03-Zařízení staveniště</t>
  </si>
  <si>
    <t>R</t>
  </si>
  <si>
    <t>Dodávka celkem</t>
  </si>
  <si>
    <t>06-Územní vlivy</t>
  </si>
  <si>
    <t>N</t>
  </si>
  <si>
    <t>Montáž celkem</t>
  </si>
  <si>
    <t>07-Provozní vlivy</t>
  </si>
  <si>
    <t>ZRN celkem</t>
  </si>
  <si>
    <t>VRN celkem</t>
  </si>
  <si>
    <t>Ostatní rozpočtové náklady (ORN)</t>
  </si>
  <si>
    <t>01-Průzkum a geodet.</t>
  </si>
  <si>
    <t>02- Příprava staveniště</t>
  </si>
  <si>
    <t>ZRN+HZS</t>
  </si>
  <si>
    <t>04-Inženýrská činnost</t>
  </si>
  <si>
    <t>Vypracoval</t>
  </si>
  <si>
    <t>05-Finanční náklady</t>
  </si>
  <si>
    <t>Jméno :</t>
  </si>
  <si>
    <t>09-Ostatní náklady</t>
  </si>
  <si>
    <t>Datum :</t>
  </si>
  <si>
    <t>ORN Celkem</t>
  </si>
  <si>
    <t>Podpis:</t>
  </si>
  <si>
    <t>Vedlejší náklady celkem (VRN+ORN)</t>
  </si>
  <si>
    <t>Objednatel</t>
  </si>
  <si>
    <t>VN celkem</t>
  </si>
  <si>
    <t>Cena bez DPH</t>
  </si>
  <si>
    <t>Zhotovitel</t>
  </si>
  <si>
    <t>% DPH</t>
  </si>
  <si>
    <t>Cena vč. DPH</t>
  </si>
  <si>
    <t>poznámka:</t>
  </si>
  <si>
    <t>kpl</t>
  </si>
  <si>
    <t>ks</t>
  </si>
  <si>
    <t>p.č.</t>
  </si>
  <si>
    <t>č.položky</t>
  </si>
  <si>
    <t>popis položky</t>
  </si>
  <si>
    <t>mj.</t>
  </si>
  <si>
    <t>cena/mj.</t>
  </si>
  <si>
    <t>cena celkem</t>
  </si>
  <si>
    <t>Nh/mj.</t>
  </si>
  <si>
    <t>Nh celkem</t>
  </si>
  <si>
    <t>rámeček pro 1 přístroj Tango 3901A-B10</t>
  </si>
  <si>
    <t>krabice přístrojová bez zapojení</t>
  </si>
  <si>
    <t xml:space="preserve">Projektová dokumentace stanoví technické a uživatelské standardy staveb. Konkrétní materiály a výrobky uvedené v projektové dokumentaci a tomto výkazu výměr určují specifikaci požadovaných fyzikálních, technických, estetických a kvalitativních vlastností (viz. technické listy výrobků), jež musí splňovat případné alternativy. Konkrétní názvy výrobků byly použity pouze v případech, kde nebylo možné popsat daný prvek jiným způsobemnebo na ně byly provedeny technické výpočty pro dosažení zadaných a projektovaných parametrů. Záměny materiálů a výrobků jsou akceptovatelné za předpokladu, že budou tyto vlastnosti a parametry dodrženy a nevyvolají zásadní změny v projektovém řešení. </t>
  </si>
  <si>
    <t>Slaboproudé zařízení</t>
  </si>
  <si>
    <t>m</t>
  </si>
  <si>
    <t>Elektrický zámek</t>
  </si>
  <si>
    <t>Instalační rámeček malý</t>
  </si>
  <si>
    <t>Instalační rámeček velký</t>
  </si>
  <si>
    <t>CELKEM dodávka MDC V02</t>
  </si>
  <si>
    <t xml:space="preserve">Kontrola a otestování rozvodného vedení </t>
  </si>
  <si>
    <t>Kontrola provozu a zaškolení</t>
  </si>
  <si>
    <t>CELKEM montáž dodávek MDC V02</t>
  </si>
  <si>
    <t>Kabel CHKE-R 2 x 1,5</t>
  </si>
  <si>
    <t>CELKEM montážní materiál</t>
  </si>
  <si>
    <t xml:space="preserve">CELKEM montáž </t>
  </si>
  <si>
    <t>lišta vkládací LHD 40x20</t>
  </si>
  <si>
    <t>lišta vkládací LH 40x40</t>
  </si>
  <si>
    <t>lišta vkládací úplná pevně uložená do š.40mm</t>
  </si>
  <si>
    <t>Investor:</t>
  </si>
  <si>
    <t>801 11</t>
  </si>
  <si>
    <t>Siréna ASKARI - červená</t>
  </si>
  <si>
    <t>Měření trasy + protokol</t>
  </si>
  <si>
    <t>Montáž poplachové sirény</t>
  </si>
  <si>
    <t>Montáž vložek(čidel) aut.hlásiče 5.řady</t>
  </si>
  <si>
    <t>Uvedení požár.hlásiče do trvalého provozu</t>
  </si>
  <si>
    <t>kabel pevně uložený jednotková hmotnost do 0,4kg</t>
  </si>
  <si>
    <t>trubka plast ohebná,pod omítkou,typ 2323/pr.23</t>
  </si>
  <si>
    <t>montáž a zapojení WIFI routeru</t>
  </si>
  <si>
    <t>Dodávka MDC V03</t>
  </si>
  <si>
    <t>Terminál personálu IP</t>
  </si>
  <si>
    <t>Zásuvka ethernet IP</t>
  </si>
  <si>
    <t>Systémový server VoIP</t>
  </si>
  <si>
    <t>SW licence účastníka</t>
  </si>
  <si>
    <t>SW historie volání</t>
  </si>
  <si>
    <t>Lůžková jednotka IP</t>
  </si>
  <si>
    <t>Závěs lůžkové jednotky s konektorem IP</t>
  </si>
  <si>
    <t>Zásuvka účastníka IP</t>
  </si>
  <si>
    <t>Komunikační jednotka IP</t>
  </si>
  <si>
    <t>Signalizační jednotka IP</t>
  </si>
  <si>
    <t>Vchodová komunikační jednotka IP</t>
  </si>
  <si>
    <t>Služební jednotka IP</t>
  </si>
  <si>
    <t>Tlačítko nouzového volání IP</t>
  </si>
  <si>
    <t>Táhlo nouzového volání IP</t>
  </si>
  <si>
    <t>Svítidlo IP</t>
  </si>
  <si>
    <t>Ovladač elektrického zámku IP</t>
  </si>
  <si>
    <t>Switch modul ZPT IP</t>
  </si>
  <si>
    <t>Napáječ 250 W IP</t>
  </si>
  <si>
    <t>Datový rozvaděč 19"</t>
  </si>
  <si>
    <t>Konektor včetně proměření</t>
  </si>
  <si>
    <t xml:space="preserve">Montážní materiál MDC V03 </t>
  </si>
  <si>
    <t>Trubka HFX prům. 25 mm</t>
  </si>
  <si>
    <t>Vodič protahovací AZ2,5</t>
  </si>
  <si>
    <t>Odbočná krabice KT250 p.o.+rez</t>
  </si>
  <si>
    <t>Odbočná krabice KO97 p.o.+rez</t>
  </si>
  <si>
    <t>Krabice univerzální KU68 p.o.+rez.</t>
  </si>
  <si>
    <t>Kabel UTP 5E (SXKD-5E-UTP-LSOH)</t>
  </si>
  <si>
    <t>Kabel FTP 5E (SXKD-5E-FTP-LSOH)</t>
  </si>
  <si>
    <t>Instalační rámeček malý (SIJ)</t>
  </si>
  <si>
    <t>Instalační rámeček malý (ZE)</t>
  </si>
  <si>
    <t>Instalační rámeček malý (ZU)</t>
  </si>
  <si>
    <t>Instalační rámeček střední (ZLJ)</t>
  </si>
  <si>
    <t>MC3</t>
  </si>
  <si>
    <t>Montáž MDC V03</t>
  </si>
  <si>
    <t>Zásuvka účastnická IP</t>
  </si>
  <si>
    <t>Naprogramování a konfigurace systému</t>
  </si>
  <si>
    <t>Montáž materiálu</t>
  </si>
  <si>
    <t>Ostatní SLP dodávka</t>
  </si>
  <si>
    <t>237025 patchPanel 19# 24xRJ45/cat5E</t>
  </si>
  <si>
    <t>WIFI router</t>
  </si>
  <si>
    <t>CELKEM dodávka SLP</t>
  </si>
  <si>
    <t>Ostatní SLP materiál</t>
  </si>
  <si>
    <t>kabel U/UTP Cat.5e 4x2xAWG24 PVC plášť šedý</t>
  </si>
  <si>
    <t>kabel UTP Cat5e RJ45-RJ45/ 3m</t>
  </si>
  <si>
    <t>krabice univerzální/přístrojová KU68-1901</t>
  </si>
  <si>
    <t>trubka ohebná PVC monoflex 1420</t>
  </si>
  <si>
    <t>Ostatní SLP montáž</t>
  </si>
  <si>
    <t>MC4</t>
  </si>
  <si>
    <t>MC5</t>
  </si>
  <si>
    <t>MC6</t>
  </si>
  <si>
    <t>Montážní materiá k MDC V03l</t>
  </si>
  <si>
    <t>Ostatní dodávka SLP</t>
  </si>
  <si>
    <t>Ostatní materiál SLP</t>
  </si>
  <si>
    <t>Rozšíření stávající EPS</t>
  </si>
  <si>
    <t>PC002200</t>
  </si>
  <si>
    <t>Hmoždinka  HM 8</t>
  </si>
  <si>
    <t>PC009400</t>
  </si>
  <si>
    <t>Kabel JE-H(St)H FE 180/E30 2x2x0,8 bezhalogen. ohniodolný</t>
  </si>
  <si>
    <t>PC009390</t>
  </si>
  <si>
    <t>Kabel J-H(St)H Bd 2x2x0,8 bezhalogenní oheň retardující   (Hl. EPS)</t>
  </si>
  <si>
    <t>PC024680</t>
  </si>
  <si>
    <t>Kovová příchytka 733/23 (OBO Bettermann)</t>
  </si>
  <si>
    <t>PC024660</t>
  </si>
  <si>
    <t>Protipožární kotva (Šroub OBO Bettermann) MMS-ST M6 6x60</t>
  </si>
  <si>
    <t>PC009100</t>
  </si>
  <si>
    <t>Protipožární ucpávková pěna INTUMEX MW</t>
  </si>
  <si>
    <t>ka</t>
  </si>
  <si>
    <t>PC001360</t>
  </si>
  <si>
    <t>Štítek označovací PVC</t>
  </si>
  <si>
    <t>PC217000</t>
  </si>
  <si>
    <t>Trubka HFIRM 20 mm bezhalogenová</t>
  </si>
  <si>
    <t>220 330121</t>
  </si>
  <si>
    <t>Montáž podložky pod zásuvku</t>
  </si>
  <si>
    <t>220 330113</t>
  </si>
  <si>
    <t>Montáž zásuvky aut.hlásiče do zavěšeného stropu(podh.)</t>
  </si>
  <si>
    <t>PC005820</t>
  </si>
  <si>
    <t>Doprogramování ústředny EPS</t>
  </si>
  <si>
    <t>220 330102</t>
  </si>
  <si>
    <t>Montáž tlačítkového hlásiče pod omítku</t>
  </si>
  <si>
    <t>SESTAVA  zásuvka komunikační Tango 2xRJ45-8</t>
  </si>
  <si>
    <t>kryt zásuvky komunikační Tango 5014A-A100</t>
  </si>
  <si>
    <t>zásuvka komunik ModularJack RJ45-8Cat.5e 1208.10</t>
  </si>
  <si>
    <t>nosná maska pro 2xZásuvka ModularJack 5014A-B1018</t>
  </si>
  <si>
    <t>zásuvka domovní sdělovací 2násobná vč.zapojení</t>
  </si>
  <si>
    <t>budovy nemocnic a nemocnic s poliklinikou</t>
  </si>
  <si>
    <t>126411: Budovy nemocnic a nemocnic s poliklinikou</t>
  </si>
  <si>
    <t>Klasifikace stavebních děl CZ-CC:</t>
  </si>
  <si>
    <t xml:space="preserve">Senzor interaktivní optický </t>
  </si>
  <si>
    <t>Senzor interaktivní tepelný</t>
  </si>
  <si>
    <t>Zásuvka</t>
  </si>
  <si>
    <t>Tlačítkový hlásič  vnitř. - červený</t>
  </si>
  <si>
    <t>Rekonstrukce chirurgického oddělení ve 4.NP pavi.B nemocnice Šumperk</t>
  </si>
  <si>
    <t>Rekonstrukce chir. oddělení ve 4.NP pavilonu B nemocnice Šumperk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</si>
</sst>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7" formatCode="#,##0.00\ &quot;Kč&quot;;\-#,##0.00\ &quot;Kč&quot;"/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d/m/yyyy;@"/>
    <numFmt numFmtId="165" formatCode="0.0"/>
    <numFmt numFmtId="166" formatCode="dd/mm/yy"/>
    <numFmt numFmtId="167" formatCode="0;0;"/>
    <numFmt numFmtId="168" formatCode="000000000"/>
    <numFmt numFmtId="169" formatCode="0.000;0.000;"/>
    <numFmt numFmtId="170" formatCode="0.00;0.00;"/>
    <numFmt numFmtId="171" formatCode="#\ ###\ ###"/>
    <numFmt numFmtId="172" formatCode="#,##0.00_ ;\-#,##0.00\ "/>
  </numFmts>
  <fonts count="58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"/>
      <family val="2"/>
      <charset val="238"/>
    </font>
    <font>
      <sz val="9"/>
      <color indexed="18"/>
      <name val="Arial"/>
      <family val="2"/>
      <charset val="238"/>
    </font>
    <font>
      <sz val="9"/>
      <name val="Arial"/>
      <family val="2"/>
      <charset val="238"/>
    </font>
    <font>
      <sz val="8"/>
      <name val="Arial CE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sz val="11"/>
      <color indexed="8"/>
      <name val="Times New Roman CE"/>
      <charset val="238"/>
    </font>
    <font>
      <b/>
      <sz val="11"/>
      <color indexed="8"/>
      <name val="Times New Roman CE"/>
      <charset val="238"/>
    </font>
    <font>
      <b/>
      <sz val="9"/>
      <color indexed="10"/>
      <name val="Arial"/>
      <family val="2"/>
      <charset val="238"/>
    </font>
    <font>
      <b/>
      <sz val="9"/>
      <color indexed="36"/>
      <name val="Arial"/>
      <family val="2"/>
      <charset val="238"/>
    </font>
    <font>
      <sz val="9"/>
      <color indexed="8"/>
      <name val="Calibri"/>
      <family val="2"/>
      <charset val="238"/>
    </font>
    <font>
      <b/>
      <sz val="8"/>
      <color indexed="10"/>
      <name val="Arial"/>
      <family val="2"/>
      <charset val="238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 CE"/>
      <family val="2"/>
      <charset val="238"/>
    </font>
    <font>
      <sz val="8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name val="Times New Roman CE"/>
      <family val="1"/>
      <charset val="238"/>
    </font>
    <font>
      <sz val="9"/>
      <name val="Arial CE"/>
      <family val="2"/>
      <charset val="238"/>
    </font>
    <font>
      <sz val="9"/>
      <color indexed="8"/>
      <name val="Times New Roman CE"/>
      <charset val="238"/>
    </font>
    <font>
      <sz val="8"/>
      <name val="Arial"/>
      <family val="2"/>
      <charset val="238"/>
    </font>
    <font>
      <sz val="11"/>
      <color indexed="8"/>
      <name val="Times New Roman CE"/>
      <charset val="238"/>
    </font>
    <font>
      <b/>
      <i/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i/>
      <sz val="8"/>
      <color indexed="81"/>
      <name val="Tahoma"/>
      <family val="2"/>
      <charset val="238"/>
    </font>
    <font>
      <b/>
      <sz val="8"/>
      <color indexed="10"/>
      <name val="Tahoma"/>
      <family val="2"/>
      <charset val="238"/>
    </font>
    <font>
      <b/>
      <sz val="8"/>
      <name val="Arial"/>
      <family val="2"/>
      <charset val="238"/>
    </font>
    <font>
      <i/>
      <sz val="6"/>
      <name val="Arial"/>
      <family val="2"/>
      <charset val="238"/>
    </font>
    <font>
      <b/>
      <sz val="7"/>
      <name val="Arial"/>
      <family val="2"/>
      <charset val="238"/>
    </font>
    <font>
      <i/>
      <sz val="9"/>
      <name val="Arial CE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1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gray0625"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6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10">
    <xf numFmtId="0" fontId="0" fillId="0" borderId="0"/>
    <xf numFmtId="44" fontId="33" fillId="0" borderId="0" applyFont="0" applyFill="0" applyBorder="0" applyAlignment="0" applyProtection="0"/>
    <xf numFmtId="44" fontId="38" fillId="0" borderId="0" applyFont="0" applyFill="0" applyBorder="0" applyAlignment="0" applyProtection="0"/>
    <xf numFmtId="0" fontId="56" fillId="0" borderId="0" applyNumberFormat="0" applyFill="0" applyBorder="0" applyAlignment="0" applyProtection="0"/>
    <xf numFmtId="0" fontId="38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5" fillId="0" borderId="0"/>
  </cellStyleXfs>
  <cellXfs count="401">
    <xf numFmtId="0" fontId="0" fillId="0" borderId="0" xfId="0"/>
    <xf numFmtId="0" fontId="5" fillId="0" borderId="0" xfId="9"/>
    <xf numFmtId="0" fontId="7" fillId="0" borderId="0" xfId="9" applyFont="1" applyAlignment="1">
      <alignment horizontal="centerContinuous"/>
    </xf>
    <xf numFmtId="0" fontId="8" fillId="0" borderId="0" xfId="9" applyFont="1" applyAlignment="1">
      <alignment horizontal="centerContinuous"/>
    </xf>
    <xf numFmtId="0" fontId="8" fillId="0" borderId="0" xfId="9" applyFont="1" applyAlignment="1">
      <alignment horizontal="right"/>
    </xf>
    <xf numFmtId="0" fontId="10" fillId="0" borderId="0" xfId="9" applyFont="1" applyFill="1"/>
    <xf numFmtId="0" fontId="5" fillId="0" borderId="0" xfId="9" applyFont="1" applyFill="1"/>
    <xf numFmtId="0" fontId="5" fillId="0" borderId="0" xfId="9" applyFill="1"/>
    <xf numFmtId="0" fontId="5" fillId="0" borderId="0" xfId="9" applyFill="1" applyAlignment="1">
      <alignment horizontal="right"/>
    </xf>
    <xf numFmtId="0" fontId="5" fillId="0" borderId="0" xfId="9" applyAlignment="1">
      <alignment horizontal="right"/>
    </xf>
    <xf numFmtId="0" fontId="14" fillId="0" borderId="0" xfId="0" applyFont="1"/>
    <xf numFmtId="0" fontId="5" fillId="0" borderId="1" xfId="9" applyFont="1" applyBorder="1" applyAlignment="1"/>
    <xf numFmtId="0" fontId="5" fillId="0" borderId="2" xfId="9" applyFont="1" applyBorder="1" applyAlignment="1"/>
    <xf numFmtId="0" fontId="5" fillId="0" borderId="3" xfId="9" applyFont="1" applyBorder="1" applyAlignment="1"/>
    <xf numFmtId="164" fontId="5" fillId="0" borderId="4" xfId="9" applyNumberFormat="1" applyFont="1" applyBorder="1" applyAlignment="1"/>
    <xf numFmtId="0" fontId="5" fillId="0" borderId="0" xfId="9" applyFont="1" applyBorder="1" applyAlignment="1">
      <alignment horizontal="center"/>
    </xf>
    <xf numFmtId="0" fontId="15" fillId="0" borderId="0" xfId="9" applyFont="1" applyBorder="1" applyAlignment="1">
      <alignment horizontal="center" wrapText="1"/>
    </xf>
    <xf numFmtId="0" fontId="5" fillId="0" borderId="0" xfId="9" applyFont="1" applyBorder="1" applyAlignment="1"/>
    <xf numFmtId="49" fontId="16" fillId="0" borderId="0" xfId="0" applyNumberFormat="1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16" fillId="0" borderId="0" xfId="0" applyFont="1" applyBorder="1" applyAlignment="1">
      <alignment horizontal="centerContinuous"/>
    </xf>
    <xf numFmtId="165" fontId="0" fillId="0" borderId="0" xfId="0" applyNumberFormat="1"/>
    <xf numFmtId="49" fontId="12" fillId="2" borderId="5" xfId="0" applyNumberFormat="1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  <xf numFmtId="0" fontId="0" fillId="0" borderId="0" xfId="0" applyBorder="1"/>
    <xf numFmtId="165" fontId="0" fillId="0" borderId="0" xfId="0" applyNumberFormat="1" applyBorder="1"/>
    <xf numFmtId="0" fontId="10" fillId="0" borderId="11" xfId="0" applyFont="1" applyBorder="1"/>
    <xf numFmtId="0" fontId="0" fillId="0" borderId="11" xfId="0" applyBorder="1"/>
    <xf numFmtId="3" fontId="13" fillId="0" borderId="12" xfId="0" quotePrefix="1" applyNumberFormat="1" applyFont="1" applyBorder="1" applyAlignment="1">
      <alignment horizontal="right"/>
    </xf>
    <xf numFmtId="3" fontId="13" fillId="0" borderId="13" xfId="0" quotePrefix="1" applyNumberFormat="1" applyFont="1" applyBorder="1" applyAlignment="1">
      <alignment horizontal="right"/>
    </xf>
    <xf numFmtId="3" fontId="13" fillId="0" borderId="14" xfId="0" quotePrefix="1" applyNumberFormat="1" applyFont="1" applyBorder="1" applyAlignment="1">
      <alignment horizontal="right"/>
    </xf>
    <xf numFmtId="0" fontId="10" fillId="0" borderId="15" xfId="0" applyFont="1" applyBorder="1"/>
    <xf numFmtId="0" fontId="0" fillId="0" borderId="15" xfId="0" applyBorder="1"/>
    <xf numFmtId="3" fontId="13" fillId="0" borderId="16" xfId="0" quotePrefix="1" applyNumberFormat="1" applyFont="1" applyBorder="1" applyAlignment="1">
      <alignment horizontal="right"/>
    </xf>
    <xf numFmtId="0" fontId="12" fillId="2" borderId="5" xfId="0" applyFont="1" applyFill="1" applyBorder="1"/>
    <xf numFmtId="0" fontId="12" fillId="2" borderId="6" xfId="0" applyFont="1" applyFill="1" applyBorder="1"/>
    <xf numFmtId="3" fontId="12" fillId="2" borderId="7" xfId="0" applyNumberFormat="1" applyFont="1" applyFill="1" applyBorder="1"/>
    <xf numFmtId="3" fontId="12" fillId="2" borderId="9" xfId="0" applyNumberFormat="1" applyFont="1" applyFill="1" applyBorder="1" applyAlignment="1">
      <alignment horizontal="right"/>
    </xf>
    <xf numFmtId="3" fontId="12" fillId="2" borderId="10" xfId="0" applyNumberFormat="1" applyFont="1" applyFill="1" applyBorder="1" applyAlignment="1">
      <alignment horizontal="right"/>
    </xf>
    <xf numFmtId="0" fontId="12" fillId="0" borderId="0" xfId="0" applyFont="1"/>
    <xf numFmtId="3" fontId="0" fillId="0" borderId="0" xfId="0" applyNumberFormat="1"/>
    <xf numFmtId="0" fontId="0" fillId="0" borderId="18" xfId="0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9" xfId="0" applyBorder="1" applyAlignment="1">
      <alignment shrinkToFit="1"/>
    </xf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22" xfId="0" applyBorder="1"/>
    <xf numFmtId="49" fontId="17" fillId="0" borderId="18" xfId="0" applyNumberFormat="1" applyFont="1" applyFill="1" applyBorder="1"/>
    <xf numFmtId="49" fontId="0" fillId="0" borderId="32" xfId="0" applyNumberFormat="1" applyFill="1" applyBorder="1"/>
    <xf numFmtId="0" fontId="0" fillId="0" borderId="20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3" xfId="0" applyBorder="1" applyAlignment="1">
      <alignment horizontal="right"/>
    </xf>
    <xf numFmtId="0" fontId="11" fillId="0" borderId="35" xfId="0" applyFont="1" applyBorder="1" applyAlignment="1">
      <alignment horizontal="left"/>
    </xf>
    <xf numFmtId="0" fontId="0" fillId="0" borderId="37" xfId="0" applyNumberFormat="1" applyBorder="1"/>
    <xf numFmtId="0" fontId="0" fillId="0" borderId="36" xfId="0" applyNumberFormat="1" applyBorder="1"/>
    <xf numFmtId="0" fontId="0" fillId="0" borderId="38" xfId="0" applyNumberFormat="1" applyBorder="1" applyAlignment="1">
      <alignment horizontal="left"/>
    </xf>
    <xf numFmtId="0" fontId="0" fillId="0" borderId="0" xfId="0" applyNumberFormat="1"/>
    <xf numFmtId="0" fontId="11" fillId="0" borderId="39" xfId="0" applyFont="1" applyBorder="1" applyAlignment="1">
      <alignment horizontal="left"/>
    </xf>
    <xf numFmtId="3" fontId="0" fillId="0" borderId="38" xfId="0" applyNumberFormat="1" applyBorder="1" applyAlignment="1">
      <alignment horizontal="left"/>
    </xf>
    <xf numFmtId="0" fontId="0" fillId="0" borderId="40" xfId="0" applyBorder="1"/>
    <xf numFmtId="0" fontId="0" fillId="0" borderId="1" xfId="0" applyBorder="1"/>
    <xf numFmtId="0" fontId="0" fillId="0" borderId="41" xfId="0" applyBorder="1"/>
    <xf numFmtId="0" fontId="0" fillId="0" borderId="42" xfId="0" applyBorder="1"/>
    <xf numFmtId="0" fontId="16" fillId="0" borderId="43" xfId="0" applyFont="1" applyBorder="1" applyAlignment="1">
      <alignment horizontal="centerContinuous" vertical="center"/>
    </xf>
    <xf numFmtId="0" fontId="18" fillId="0" borderId="44" xfId="0" applyFont="1" applyBorder="1" applyAlignment="1">
      <alignment horizontal="centerContinuous" vertical="center"/>
    </xf>
    <xf numFmtId="0" fontId="0" fillId="0" borderId="44" xfId="0" applyBorder="1" applyAlignment="1">
      <alignment horizontal="centerContinuous" vertical="center"/>
    </xf>
    <xf numFmtId="0" fontId="0" fillId="0" borderId="45" xfId="0" applyBorder="1" applyAlignment="1">
      <alignment horizontal="centerContinuous" vertical="center"/>
    </xf>
    <xf numFmtId="0" fontId="0" fillId="0" borderId="46" xfId="0" applyBorder="1"/>
    <xf numFmtId="0" fontId="0" fillId="0" borderId="19" xfId="0" applyBorder="1"/>
    <xf numFmtId="3" fontId="0" fillId="0" borderId="47" xfId="0" applyNumberFormat="1" applyBorder="1" applyAlignment="1">
      <alignment horizontal="right"/>
    </xf>
    <xf numFmtId="0" fontId="0" fillId="0" borderId="48" xfId="0" applyBorder="1"/>
    <xf numFmtId="0" fontId="0" fillId="0" borderId="49" xfId="0" applyBorder="1"/>
    <xf numFmtId="3" fontId="0" fillId="0" borderId="50" xfId="0" applyNumberFormat="1" applyBorder="1"/>
    <xf numFmtId="0" fontId="0" fillId="0" borderId="47" xfId="0" applyBorder="1"/>
    <xf numFmtId="3" fontId="0" fillId="0" borderId="48" xfId="0" applyNumberFormat="1" applyBorder="1"/>
    <xf numFmtId="3" fontId="0" fillId="0" borderId="33" xfId="0" applyNumberFormat="1" applyBorder="1" applyAlignment="1">
      <alignment horizontal="right"/>
    </xf>
    <xf numFmtId="0" fontId="13" fillId="0" borderId="40" xfId="0" applyFont="1" applyBorder="1"/>
    <xf numFmtId="3" fontId="0" fillId="0" borderId="39" xfId="0" applyNumberFormat="1" applyBorder="1"/>
    <xf numFmtId="0" fontId="0" fillId="0" borderId="51" xfId="0" applyBorder="1"/>
    <xf numFmtId="0" fontId="0" fillId="0" borderId="26" xfId="0" applyBorder="1"/>
    <xf numFmtId="0" fontId="24" fillId="0" borderId="41" xfId="0" applyFont="1" applyBorder="1"/>
    <xf numFmtId="3" fontId="24" fillId="0" borderId="39" xfId="0" applyNumberFormat="1" applyFont="1" applyBorder="1"/>
    <xf numFmtId="0" fontId="0" fillId="0" borderId="39" xfId="0" applyBorder="1"/>
    <xf numFmtId="0" fontId="24" fillId="0" borderId="34" xfId="0" applyFont="1" applyBorder="1"/>
    <xf numFmtId="0" fontId="24" fillId="0" borderId="36" xfId="0" applyFont="1" applyBorder="1"/>
    <xf numFmtId="3" fontId="24" fillId="0" borderId="52" xfId="0" applyNumberFormat="1" applyFont="1" applyBorder="1"/>
    <xf numFmtId="0" fontId="24" fillId="0" borderId="53" xfId="0" applyFont="1" applyBorder="1"/>
    <xf numFmtId="0" fontId="0" fillId="0" borderId="54" xfId="0" applyBorder="1"/>
    <xf numFmtId="0" fontId="0" fillId="0" borderId="12" xfId="0" applyBorder="1"/>
    <xf numFmtId="0" fontId="0" fillId="0" borderId="55" xfId="0" applyBorder="1"/>
    <xf numFmtId="0" fontId="0" fillId="0" borderId="13" xfId="0" applyBorder="1" applyAlignment="1">
      <alignment horizontal="right"/>
    </xf>
    <xf numFmtId="166" fontId="0" fillId="0" borderId="13" xfId="0" applyNumberFormat="1" applyBorder="1"/>
    <xf numFmtId="164" fontId="0" fillId="0" borderId="41" xfId="0" applyNumberFormat="1" applyBorder="1" applyAlignment="1"/>
    <xf numFmtId="0" fontId="24" fillId="0" borderId="39" xfId="0" applyFont="1" applyBorder="1"/>
    <xf numFmtId="164" fontId="0" fillId="0" borderId="0" xfId="0" applyNumberFormat="1"/>
    <xf numFmtId="0" fontId="0" fillId="0" borderId="21" xfId="0" applyBorder="1"/>
    <xf numFmtId="0" fontId="0" fillId="0" borderId="56" xfId="0" applyBorder="1"/>
    <xf numFmtId="0" fontId="0" fillId="0" borderId="57" xfId="0" applyBorder="1"/>
    <xf numFmtId="0" fontId="0" fillId="0" borderId="53" xfId="0" applyBorder="1"/>
    <xf numFmtId="0" fontId="0" fillId="0" borderId="23" xfId="0" applyBorder="1"/>
    <xf numFmtId="0" fontId="0" fillId="0" borderId="24" xfId="0" applyBorder="1"/>
    <xf numFmtId="0" fontId="25" fillId="0" borderId="5" xfId="0" applyFont="1" applyBorder="1"/>
    <xf numFmtId="0" fontId="0" fillId="0" borderId="6" xfId="0" applyBorder="1"/>
    <xf numFmtId="0" fontId="26" fillId="0" borderId="7" xfId="0" applyFont="1" applyBorder="1"/>
    <xf numFmtId="0" fontId="0" fillId="0" borderId="58" xfId="0" applyBorder="1"/>
    <xf numFmtId="0" fontId="0" fillId="0" borderId="59" xfId="0" applyBorder="1" applyAlignment="1"/>
    <xf numFmtId="0" fontId="0" fillId="0" borderId="60" xfId="0" applyBorder="1"/>
    <xf numFmtId="3" fontId="13" fillId="0" borderId="24" xfId="0" quotePrefix="1" applyNumberFormat="1" applyFont="1" applyBorder="1" applyAlignment="1">
      <alignment horizontal="right"/>
    </xf>
    <xf numFmtId="3" fontId="13" fillId="0" borderId="50" xfId="0" applyNumberFormat="1" applyFont="1" applyBorder="1"/>
    <xf numFmtId="3" fontId="13" fillId="0" borderId="39" xfId="0" applyNumberFormat="1" applyFont="1" applyBorder="1"/>
    <xf numFmtId="0" fontId="4" fillId="0" borderId="11" xfId="0" applyFont="1" applyBorder="1"/>
    <xf numFmtId="0" fontId="4" fillId="0" borderId="0" xfId="0" applyFont="1" applyBorder="1"/>
    <xf numFmtId="165" fontId="4" fillId="0" borderId="0" xfId="0" applyNumberFormat="1" applyFont="1" applyBorder="1"/>
    <xf numFmtId="0" fontId="4" fillId="0" borderId="15" xfId="0" applyFont="1" applyBorder="1"/>
    <xf numFmtId="3" fontId="4" fillId="0" borderId="33" xfId="0" applyNumberFormat="1" applyFont="1" applyBorder="1" applyAlignment="1">
      <alignment horizontal="right"/>
    </xf>
    <xf numFmtId="0" fontId="5" fillId="0" borderId="64" xfId="9" applyFont="1" applyBorder="1" applyAlignment="1"/>
    <xf numFmtId="0" fontId="5" fillId="0" borderId="39" xfId="9" applyFont="1" applyBorder="1" applyAlignment="1"/>
    <xf numFmtId="0" fontId="5" fillId="0" borderId="65" xfId="9" applyFont="1" applyBorder="1" applyAlignment="1"/>
    <xf numFmtId="0" fontId="5" fillId="0" borderId="66" xfId="9" applyFont="1" applyBorder="1" applyAlignment="1"/>
    <xf numFmtId="0" fontId="0" fillId="0" borderId="15" xfId="0" applyNumberFormat="1" applyBorder="1" applyAlignment="1"/>
    <xf numFmtId="0" fontId="0" fillId="0" borderId="39" xfId="0" applyNumberFormat="1" applyBorder="1" applyAlignment="1"/>
    <xf numFmtId="0" fontId="15" fillId="0" borderId="1" xfId="9" applyNumberFormat="1" applyFont="1" applyBorder="1" applyAlignment="1"/>
    <xf numFmtId="0" fontId="0" fillId="0" borderId="68" xfId="0" applyBorder="1" applyAlignment="1"/>
    <xf numFmtId="0" fontId="0" fillId="0" borderId="66" xfId="0" applyBorder="1" applyAlignment="1"/>
    <xf numFmtId="0" fontId="15" fillId="0" borderId="3" xfId="9" applyFont="1" applyBorder="1" applyAlignment="1"/>
    <xf numFmtId="49" fontId="2" fillId="0" borderId="61" xfId="0" applyNumberFormat="1" applyFont="1" applyBorder="1" applyAlignment="1">
      <alignment horizontal="center" vertical="top"/>
    </xf>
    <xf numFmtId="49" fontId="2" fillId="0" borderId="15" xfId="0" applyNumberFormat="1" applyFont="1" applyBorder="1" applyAlignment="1">
      <alignment horizontal="center" vertical="top"/>
    </xf>
    <xf numFmtId="49" fontId="2" fillId="0" borderId="68" xfId="0" applyNumberFormat="1" applyFont="1" applyBorder="1" applyAlignment="1">
      <alignment horizontal="center" vertical="top"/>
    </xf>
    <xf numFmtId="49" fontId="2" fillId="0" borderId="61" xfId="0" applyNumberFormat="1" applyFont="1" applyBorder="1" applyAlignment="1">
      <alignment horizontal="left" vertical="top" wrapText="1"/>
    </xf>
    <xf numFmtId="49" fontId="2" fillId="0" borderId="15" xfId="0" applyNumberFormat="1" applyFont="1" applyBorder="1" applyAlignment="1">
      <alignment horizontal="left" vertical="top" wrapText="1"/>
    </xf>
    <xf numFmtId="49" fontId="2" fillId="0" borderId="68" xfId="0" applyNumberFormat="1" applyFont="1" applyBorder="1" applyAlignment="1">
      <alignment horizontal="left" vertical="top" wrapText="1"/>
    </xf>
    <xf numFmtId="3" fontId="0" fillId="0" borderId="1" xfId="0" applyNumberFormat="1" applyBorder="1" applyAlignment="1">
      <alignment horizontal="right"/>
    </xf>
    <xf numFmtId="3" fontId="24" fillId="0" borderId="1" xfId="0" applyNumberFormat="1" applyFont="1" applyBorder="1" applyAlignment="1">
      <alignment horizontal="right"/>
    </xf>
    <xf numFmtId="3" fontId="24" fillId="0" borderId="52" xfId="0" applyNumberFormat="1" applyFont="1" applyBorder="1" applyAlignment="1">
      <alignment horizontal="right"/>
    </xf>
    <xf numFmtId="3" fontId="24" fillId="0" borderId="6" xfId="0" applyNumberFormat="1" applyFont="1" applyBorder="1"/>
    <xf numFmtId="3" fontId="0" fillId="0" borderId="11" xfId="0" applyNumberFormat="1" applyBorder="1"/>
    <xf numFmtId="3" fontId="0" fillId="0" borderId="15" xfId="0" applyNumberFormat="1" applyBorder="1"/>
    <xf numFmtId="3" fontId="0" fillId="0" borderId="57" xfId="0" applyNumberFormat="1" applyBorder="1"/>
    <xf numFmtId="3" fontId="26" fillId="0" borderId="6" xfId="0" applyNumberFormat="1" applyFont="1" applyBorder="1"/>
    <xf numFmtId="0" fontId="27" fillId="0" borderId="0" xfId="0" applyFont="1"/>
    <xf numFmtId="0" fontId="28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14" fillId="0" borderId="73" xfId="9" applyFont="1" applyBorder="1" applyAlignment="1"/>
    <xf numFmtId="0" fontId="14" fillId="0" borderId="74" xfId="9" applyFont="1" applyBorder="1" applyAlignment="1"/>
    <xf numFmtId="0" fontId="14" fillId="0" borderId="75" xfId="9" applyFont="1" applyBorder="1" applyAlignment="1"/>
    <xf numFmtId="0" fontId="14" fillId="0" borderId="76" xfId="9" applyFont="1" applyBorder="1" applyAlignment="1"/>
    <xf numFmtId="49" fontId="21" fillId="0" borderId="77" xfId="0" applyNumberFormat="1" applyFont="1" applyBorder="1" applyAlignment="1">
      <alignment horizontal="center"/>
    </xf>
    <xf numFmtId="49" fontId="21" fillId="0" borderId="72" xfId="0" applyNumberFormat="1" applyFont="1" applyBorder="1" applyAlignment="1">
      <alignment horizontal="center"/>
    </xf>
    <xf numFmtId="3" fontId="13" fillId="0" borderId="39" xfId="0" quotePrefix="1" applyNumberFormat="1" applyFont="1" applyBorder="1" applyAlignment="1">
      <alignment horizontal="right"/>
    </xf>
    <xf numFmtId="3" fontId="13" fillId="0" borderId="13" xfId="0" applyNumberFormat="1" applyFont="1" applyBorder="1" applyAlignment="1">
      <alignment horizontal="right"/>
    </xf>
    <xf numFmtId="3" fontId="13" fillId="0" borderId="56" xfId="0" quotePrefix="1" applyNumberFormat="1" applyFont="1" applyBorder="1" applyAlignment="1">
      <alignment horizontal="right"/>
    </xf>
    <xf numFmtId="3" fontId="13" fillId="0" borderId="25" xfId="0" quotePrefix="1" applyNumberFormat="1" applyFont="1" applyBorder="1" applyAlignment="1">
      <alignment horizontal="right"/>
    </xf>
    <xf numFmtId="49" fontId="2" fillId="0" borderId="61" xfId="0" applyNumberFormat="1" applyFont="1" applyBorder="1" applyAlignment="1">
      <alignment vertical="top"/>
    </xf>
    <xf numFmtId="49" fontId="2" fillId="0" borderId="62" xfId="0" applyNumberFormat="1" applyFont="1" applyBorder="1" applyAlignment="1">
      <alignment vertical="top"/>
    </xf>
    <xf numFmtId="0" fontId="19" fillId="0" borderId="78" xfId="9" applyFont="1" applyBorder="1" applyAlignment="1"/>
    <xf numFmtId="0" fontId="19" fillId="0" borderId="79" xfId="9" applyFont="1" applyBorder="1" applyAlignment="1"/>
    <xf numFmtId="0" fontId="19" fillId="0" borderId="80" xfId="9" applyFont="1" applyBorder="1" applyAlignment="1"/>
    <xf numFmtId="0" fontId="19" fillId="0" borderId="33" xfId="9" applyFont="1" applyBorder="1" applyAlignment="1"/>
    <xf numFmtId="0" fontId="19" fillId="0" borderId="19" xfId="9" applyFont="1" applyBorder="1" applyAlignment="1"/>
    <xf numFmtId="0" fontId="19" fillId="0" borderId="81" xfId="9" applyFont="1" applyBorder="1" applyAlignment="1"/>
    <xf numFmtId="0" fontId="31" fillId="0" borderId="15" xfId="0" applyFont="1" applyBorder="1"/>
    <xf numFmtId="3" fontId="10" fillId="0" borderId="41" xfId="0" applyNumberFormat="1" applyFont="1" applyBorder="1" applyAlignment="1">
      <alignment horizontal="center"/>
    </xf>
    <xf numFmtId="0" fontId="31" fillId="0" borderId="57" xfId="0" applyFont="1" applyBorder="1"/>
    <xf numFmtId="3" fontId="10" fillId="0" borderId="53" xfId="0" applyNumberFormat="1" applyFont="1" applyBorder="1" applyAlignment="1">
      <alignment horizontal="center"/>
    </xf>
    <xf numFmtId="168" fontId="27" fillId="0" borderId="9" xfId="0" applyNumberFormat="1" applyFont="1" applyBorder="1"/>
    <xf numFmtId="0" fontId="27" fillId="0" borderId="9" xfId="0" applyFont="1" applyBorder="1"/>
    <xf numFmtId="2" fontId="27" fillId="0" borderId="9" xfId="0" applyNumberFormat="1" applyFont="1" applyBorder="1"/>
    <xf numFmtId="169" fontId="27" fillId="0" borderId="9" xfId="0" applyNumberFormat="1" applyFont="1" applyBorder="1"/>
    <xf numFmtId="170" fontId="27" fillId="0" borderId="10" xfId="0" applyNumberFormat="1" applyFont="1" applyBorder="1"/>
    <xf numFmtId="0" fontId="36" fillId="0" borderId="0" xfId="0" applyFont="1" applyFill="1"/>
    <xf numFmtId="0" fontId="39" fillId="0" borderId="0" xfId="0" applyFont="1" applyFill="1"/>
    <xf numFmtId="0" fontId="40" fillId="0" borderId="0" xfId="0" applyFont="1" applyFill="1" applyBorder="1"/>
    <xf numFmtId="0" fontId="40" fillId="0" borderId="0" xfId="0" applyFont="1" applyFill="1" applyBorder="1" applyAlignment="1">
      <alignment horizontal="left"/>
    </xf>
    <xf numFmtId="0" fontId="40" fillId="0" borderId="0" xfId="0" applyFont="1" applyFill="1" applyBorder="1" applyAlignment="1">
      <alignment horizontal="right"/>
    </xf>
    <xf numFmtId="4" fontId="40" fillId="0" borderId="0" xfId="0" applyNumberFormat="1" applyFont="1" applyFill="1" applyBorder="1" applyAlignment="1">
      <alignment horizontal="right"/>
    </xf>
    <xf numFmtId="0" fontId="23" fillId="0" borderId="0" xfId="0" applyFont="1" applyFill="1"/>
    <xf numFmtId="0" fontId="41" fillId="0" borderId="0" xfId="0" applyFont="1" applyFill="1" applyBorder="1"/>
    <xf numFmtId="0" fontId="41" fillId="0" borderId="0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right"/>
    </xf>
    <xf numFmtId="4" fontId="41" fillId="0" borderId="0" xfId="0" applyNumberFormat="1" applyFont="1" applyFill="1" applyBorder="1" applyAlignment="1">
      <alignment horizontal="right"/>
    </xf>
    <xf numFmtId="0" fontId="41" fillId="0" borderId="0" xfId="0" applyFont="1" applyFill="1"/>
    <xf numFmtId="0" fontId="41" fillId="0" borderId="0" xfId="0" applyFont="1" applyFill="1" applyAlignment="1">
      <alignment horizontal="left"/>
    </xf>
    <xf numFmtId="0" fontId="41" fillId="0" borderId="0" xfId="0" applyFont="1" applyFill="1" applyAlignment="1">
      <alignment horizontal="right"/>
    </xf>
    <xf numFmtId="4" fontId="41" fillId="0" borderId="0" xfId="0" applyNumberFormat="1" applyFont="1" applyFill="1" applyAlignment="1">
      <alignment horizontal="right"/>
    </xf>
    <xf numFmtId="0" fontId="42" fillId="0" borderId="63" xfId="9" applyFont="1" applyBorder="1" applyAlignment="1"/>
    <xf numFmtId="0" fontId="42" fillId="0" borderId="64" xfId="9" applyFont="1" applyBorder="1" applyAlignment="1"/>
    <xf numFmtId="0" fontId="42" fillId="0" borderId="65" xfId="9" applyFont="1" applyBorder="1" applyAlignment="1"/>
    <xf numFmtId="0" fontId="42" fillId="0" borderId="0" xfId="9" applyFont="1"/>
    <xf numFmtId="0" fontId="43" fillId="0" borderId="17" xfId="0" applyFont="1" applyBorder="1"/>
    <xf numFmtId="0" fontId="22" fillId="0" borderId="0" xfId="0" applyFont="1" applyFill="1"/>
    <xf numFmtId="49" fontId="10" fillId="0" borderId="55" xfId="0" applyNumberFormat="1" applyFont="1" applyBorder="1"/>
    <xf numFmtId="49" fontId="10" fillId="0" borderId="23" xfId="0" applyNumberFormat="1" applyFont="1" applyBorder="1"/>
    <xf numFmtId="0" fontId="10" fillId="0" borderId="1" xfId="0" applyFont="1" applyBorder="1" applyAlignment="1"/>
    <xf numFmtId="0" fontId="10" fillId="0" borderId="52" xfId="0" applyFont="1" applyBorder="1" applyAlignment="1"/>
    <xf numFmtId="167" fontId="2" fillId="0" borderId="61" xfId="0" applyNumberFormat="1" applyFont="1" applyBorder="1" applyAlignment="1">
      <alignment vertical="top"/>
    </xf>
    <xf numFmtId="167" fontId="3" fillId="0" borderId="15" xfId="0" applyNumberFormat="1" applyFont="1" applyFill="1" applyBorder="1" applyAlignment="1">
      <alignment horizontal="right" vertical="top"/>
    </xf>
    <xf numFmtId="167" fontId="3" fillId="0" borderId="68" xfId="0" applyNumberFormat="1" applyFont="1" applyFill="1" applyBorder="1" applyAlignment="1">
      <alignment horizontal="right" vertical="top"/>
    </xf>
    <xf numFmtId="167" fontId="8" fillId="0" borderId="0" xfId="9" applyNumberFormat="1" applyFont="1" applyAlignment="1">
      <alignment horizontal="centerContinuous"/>
    </xf>
    <xf numFmtId="167" fontId="5" fillId="0" borderId="0" xfId="9" applyNumberFormat="1" applyFill="1" applyAlignment="1"/>
    <xf numFmtId="167" fontId="27" fillId="0" borderId="9" xfId="0" applyNumberFormat="1" applyFont="1" applyBorder="1"/>
    <xf numFmtId="167" fontId="40" fillId="0" borderId="0" xfId="0" applyNumberFormat="1" applyFont="1" applyFill="1" applyBorder="1" applyAlignment="1">
      <alignment horizontal="right"/>
    </xf>
    <xf numFmtId="167" fontId="41" fillId="0" borderId="0" xfId="0" applyNumberFormat="1" applyFont="1" applyFill="1" applyBorder="1" applyAlignment="1">
      <alignment horizontal="right"/>
    </xf>
    <xf numFmtId="167" fontId="41" fillId="0" borderId="0" xfId="0" applyNumberFormat="1" applyFont="1" applyFill="1" applyBorder="1"/>
    <xf numFmtId="167" fontId="41" fillId="0" borderId="0" xfId="0" applyNumberFormat="1" applyFont="1" applyFill="1"/>
    <xf numFmtId="167" fontId="5" fillId="0" borderId="0" xfId="9" applyNumberFormat="1"/>
    <xf numFmtId="0" fontId="23" fillId="0" borderId="0" xfId="0" applyFont="1"/>
    <xf numFmtId="0" fontId="45" fillId="0" borderId="69" xfId="0" applyFont="1" applyBorder="1"/>
    <xf numFmtId="168" fontId="45" fillId="0" borderId="70" xfId="0" applyNumberFormat="1" applyFont="1" applyBorder="1"/>
    <xf numFmtId="49" fontId="45" fillId="0" borderId="70" xfId="0" applyNumberFormat="1" applyFont="1" applyBorder="1"/>
    <xf numFmtId="2" fontId="45" fillId="0" borderId="70" xfId="0" applyNumberFormat="1" applyFont="1" applyBorder="1"/>
    <xf numFmtId="170" fontId="45" fillId="0" borderId="71" xfId="0" applyNumberFormat="1" applyFont="1" applyBorder="1"/>
    <xf numFmtId="0" fontId="45" fillId="0" borderId="0" xfId="0" applyFont="1"/>
    <xf numFmtId="0" fontId="1" fillId="0" borderId="34" xfId="0" applyFont="1" applyBorder="1"/>
    <xf numFmtId="0" fontId="35" fillId="0" borderId="0" xfId="0" applyFont="1"/>
    <xf numFmtId="0" fontId="34" fillId="0" borderId="0" xfId="0" applyFont="1"/>
    <xf numFmtId="0" fontId="36" fillId="0" borderId="85" xfId="0" applyFont="1" applyFill="1" applyBorder="1"/>
    <xf numFmtId="0" fontId="35" fillId="0" borderId="86" xfId="0" applyFont="1" applyBorder="1"/>
    <xf numFmtId="0" fontId="34" fillId="0" borderId="86" xfId="0" applyFont="1" applyFill="1" applyBorder="1"/>
    <xf numFmtId="0" fontId="34" fillId="0" borderId="86" xfId="0" applyFont="1" applyFill="1" applyBorder="1" applyAlignment="1">
      <alignment horizontal="center"/>
    </xf>
    <xf numFmtId="0" fontId="35" fillId="0" borderId="86" xfId="0" applyFont="1" applyFill="1" applyBorder="1" applyAlignment="1">
      <alignment horizontal="right"/>
    </xf>
    <xf numFmtId="4" fontId="35" fillId="0" borderId="86" xfId="0" applyNumberFormat="1" applyFont="1" applyFill="1" applyBorder="1"/>
    <xf numFmtId="167" fontId="34" fillId="0" borderId="86" xfId="0" applyNumberFormat="1" applyFont="1" applyFill="1" applyBorder="1"/>
    <xf numFmtId="4" fontId="34" fillId="0" borderId="86" xfId="0" applyNumberFormat="1" applyFont="1" applyFill="1" applyBorder="1"/>
    <xf numFmtId="4" fontId="34" fillId="0" borderId="87" xfId="0" applyNumberFormat="1" applyFont="1" applyFill="1" applyBorder="1"/>
    <xf numFmtId="0" fontId="36" fillId="0" borderId="69" xfId="0" applyFont="1" applyFill="1" applyBorder="1"/>
    <xf numFmtId="0" fontId="34" fillId="0" borderId="70" xfId="0" applyFont="1" applyFill="1" applyBorder="1"/>
    <xf numFmtId="0" fontId="35" fillId="0" borderId="70" xfId="0" applyFont="1" applyFill="1" applyBorder="1" applyAlignment="1">
      <alignment horizontal="center"/>
    </xf>
    <xf numFmtId="4" fontId="35" fillId="0" borderId="70" xfId="0" applyNumberFormat="1" applyFont="1" applyFill="1" applyBorder="1" applyAlignment="1">
      <alignment horizontal="center"/>
    </xf>
    <xf numFmtId="167" fontId="35" fillId="0" borderId="70" xfId="0" applyNumberFormat="1" applyFont="1" applyFill="1" applyBorder="1" applyAlignment="1">
      <alignment horizontal="right"/>
    </xf>
    <xf numFmtId="4" fontId="35" fillId="0" borderId="70" xfId="0" applyNumberFormat="1" applyFont="1" applyFill="1" applyBorder="1" applyAlignment="1">
      <alignment horizontal="right"/>
    </xf>
    <xf numFmtId="4" fontId="35" fillId="0" borderId="71" xfId="0" applyNumberFormat="1" applyFont="1" applyFill="1" applyBorder="1" applyAlignment="1">
      <alignment horizontal="right"/>
    </xf>
    <xf numFmtId="0" fontId="35" fillId="0" borderId="69" xfId="0" applyFont="1" applyBorder="1" applyAlignment="1">
      <alignment horizontal="center"/>
    </xf>
    <xf numFmtId="0" fontId="35" fillId="0" borderId="70" xfId="0" applyFont="1" applyBorder="1" applyAlignment="1">
      <alignment horizontal="center"/>
    </xf>
    <xf numFmtId="0" fontId="35" fillId="0" borderId="70" xfId="0" applyFont="1" applyBorder="1"/>
    <xf numFmtId="0" fontId="35" fillId="0" borderId="70" xfId="0" applyFont="1" applyBorder="1" applyAlignment="1" applyProtection="1">
      <alignment horizontal="center"/>
      <protection locked="0"/>
    </xf>
    <xf numFmtId="167" fontId="35" fillId="0" borderId="70" xfId="1" applyNumberFormat="1" applyFont="1" applyBorder="1" applyAlignment="1">
      <alignment horizontal="right"/>
    </xf>
    <xf numFmtId="0" fontId="35" fillId="0" borderId="71" xfId="0" applyFont="1" applyBorder="1"/>
    <xf numFmtId="8" fontId="35" fillId="0" borderId="70" xfId="0" applyNumberFormat="1" applyFont="1" applyBorder="1"/>
    <xf numFmtId="7" fontId="35" fillId="0" borderId="71" xfId="0" applyNumberFormat="1" applyFont="1" applyBorder="1"/>
    <xf numFmtId="0" fontId="23" fillId="0" borderId="69" xfId="0" applyFont="1" applyBorder="1" applyAlignment="1">
      <alignment horizontal="center"/>
    </xf>
    <xf numFmtId="0" fontId="23" fillId="0" borderId="70" xfId="0" applyFont="1" applyBorder="1" applyAlignment="1">
      <alignment horizontal="center"/>
    </xf>
    <xf numFmtId="0" fontId="23" fillId="0" borderId="70" xfId="0" applyFont="1" applyBorder="1"/>
    <xf numFmtId="4" fontId="36" fillId="4" borderId="70" xfId="0" applyNumberFormat="1" applyFont="1" applyFill="1" applyBorder="1"/>
    <xf numFmtId="167" fontId="23" fillId="0" borderId="70" xfId="1" applyNumberFormat="1" applyFont="1" applyBorder="1" applyAlignment="1">
      <alignment horizontal="right"/>
    </xf>
    <xf numFmtId="8" fontId="23" fillId="0" borderId="70" xfId="0" applyNumberFormat="1" applyFont="1" applyBorder="1"/>
    <xf numFmtId="7" fontId="23" fillId="0" borderId="71" xfId="0" applyNumberFormat="1" applyFont="1" applyBorder="1"/>
    <xf numFmtId="0" fontId="36" fillId="3" borderId="69" xfId="0" applyFont="1" applyFill="1" applyBorder="1"/>
    <xf numFmtId="0" fontId="35" fillId="3" borderId="70" xfId="0" applyFont="1" applyFill="1" applyBorder="1"/>
    <xf numFmtId="0" fontId="34" fillId="3" borderId="70" xfId="0" applyFont="1" applyFill="1" applyBorder="1"/>
    <xf numFmtId="0" fontId="34" fillId="3" borderId="70" xfId="0" applyFont="1" applyFill="1" applyBorder="1" applyAlignment="1">
      <alignment horizontal="center"/>
    </xf>
    <xf numFmtId="0" fontId="35" fillId="3" borderId="70" xfId="0" applyFont="1" applyFill="1" applyBorder="1" applyAlignment="1">
      <alignment horizontal="right"/>
    </xf>
    <xf numFmtId="4" fontId="35" fillId="3" borderId="70" xfId="0" applyNumberFormat="1" applyFont="1" applyFill="1" applyBorder="1"/>
    <xf numFmtId="167" fontId="34" fillId="3" borderId="70" xfId="0" applyNumberFormat="1" applyFont="1" applyFill="1" applyBorder="1" applyAlignment="1">
      <alignment horizontal="right"/>
    </xf>
    <xf numFmtId="4" fontId="34" fillId="3" borderId="70" xfId="0" applyNumberFormat="1" applyFont="1" applyFill="1" applyBorder="1"/>
    <xf numFmtId="4" fontId="34" fillId="3" borderId="71" xfId="0" applyNumberFormat="1" applyFont="1" applyFill="1" applyBorder="1"/>
    <xf numFmtId="0" fontId="37" fillId="0" borderId="70" xfId="0" applyFont="1" applyFill="1" applyBorder="1"/>
    <xf numFmtId="0" fontId="34" fillId="0" borderId="70" xfId="0" applyFont="1" applyFill="1" applyBorder="1" applyAlignment="1">
      <alignment horizontal="center"/>
    </xf>
    <xf numFmtId="4" fontId="34" fillId="0" borderId="70" xfId="0" applyNumberFormat="1" applyFont="1" applyFill="1" applyBorder="1" applyAlignment="1">
      <alignment horizontal="right"/>
    </xf>
    <xf numFmtId="167" fontId="34" fillId="0" borderId="70" xfId="0" applyNumberFormat="1" applyFont="1" applyFill="1" applyBorder="1" applyAlignment="1">
      <alignment horizontal="right"/>
    </xf>
    <xf numFmtId="4" fontId="34" fillId="0" borderId="71" xfId="0" applyNumberFormat="1" applyFont="1" applyFill="1" applyBorder="1" applyAlignment="1">
      <alignment horizontal="right"/>
    </xf>
    <xf numFmtId="0" fontId="35" fillId="0" borderId="70" xfId="0" applyFont="1" applyBorder="1" applyAlignment="1">
      <alignment horizontal="left"/>
    </xf>
    <xf numFmtId="4" fontId="35" fillId="4" borderId="70" xfId="1" applyNumberFormat="1" applyFont="1" applyFill="1" applyBorder="1" applyAlignment="1" applyProtection="1">
      <alignment horizontal="right"/>
      <protection locked="0"/>
    </xf>
    <xf numFmtId="0" fontId="34" fillId="0" borderId="70" xfId="0" applyFont="1" applyBorder="1"/>
    <xf numFmtId="0" fontId="34" fillId="0" borderId="71" xfId="0" applyFont="1" applyBorder="1"/>
    <xf numFmtId="0" fontId="23" fillId="0" borderId="70" xfId="0" applyFont="1" applyBorder="1" applyAlignment="1" applyProtection="1">
      <alignment horizontal="center"/>
    </xf>
    <xf numFmtId="44" fontId="23" fillId="0" borderId="70" xfId="1" applyFont="1" applyBorder="1" applyAlignment="1">
      <alignment horizontal="center"/>
    </xf>
    <xf numFmtId="0" fontId="23" fillId="0" borderId="71" xfId="0" applyFont="1" applyBorder="1"/>
    <xf numFmtId="0" fontId="35" fillId="0" borderId="70" xfId="0" applyFont="1" applyFill="1" applyBorder="1" applyAlignment="1">
      <alignment horizontal="left"/>
    </xf>
    <xf numFmtId="0" fontId="35" fillId="0" borderId="70" xfId="0" applyFont="1" applyFill="1" applyBorder="1" applyAlignment="1">
      <alignment horizontal="right"/>
    </xf>
    <xf numFmtId="0" fontId="35" fillId="0" borderId="71" xfId="0" applyFont="1" applyFill="1" applyBorder="1" applyAlignment="1">
      <alignment horizontal="right"/>
    </xf>
    <xf numFmtId="4" fontId="35" fillId="4" borderId="70" xfId="0" applyNumberFormat="1" applyFont="1" applyFill="1" applyBorder="1" applyAlignment="1">
      <alignment horizontal="right"/>
    </xf>
    <xf numFmtId="8" fontId="35" fillId="0" borderId="71" xfId="0" applyNumberFormat="1" applyFont="1" applyBorder="1"/>
    <xf numFmtId="0" fontId="35" fillId="0" borderId="70" xfId="0" quotePrefix="1" applyFont="1" applyBorder="1" applyAlignment="1">
      <alignment horizontal="left"/>
    </xf>
    <xf numFmtId="0" fontId="23" fillId="0" borderId="70" xfId="0" applyFont="1" applyBorder="1" applyAlignment="1" applyProtection="1">
      <alignment horizontal="center"/>
      <protection locked="0"/>
    </xf>
    <xf numFmtId="4" fontId="36" fillId="4" borderId="70" xfId="0" applyNumberFormat="1" applyFont="1" applyFill="1" applyBorder="1" applyAlignment="1">
      <alignment horizontal="right"/>
    </xf>
    <xf numFmtId="8" fontId="23" fillId="0" borderId="71" xfId="0" applyNumberFormat="1" applyFont="1" applyBorder="1"/>
    <xf numFmtId="0" fontId="34" fillId="0" borderId="70" xfId="0" applyFont="1" applyFill="1" applyBorder="1" applyAlignment="1">
      <alignment horizontal="left"/>
    </xf>
    <xf numFmtId="0" fontId="34" fillId="0" borderId="70" xfId="0" applyFont="1" applyFill="1" applyBorder="1" applyAlignment="1">
      <alignment horizontal="right"/>
    </xf>
    <xf numFmtId="0" fontId="36" fillId="0" borderId="82" xfId="0" applyFont="1" applyFill="1" applyBorder="1"/>
    <xf numFmtId="0" fontId="34" fillId="0" borderId="83" xfId="0" applyFont="1" applyFill="1" applyBorder="1"/>
    <xf numFmtId="0" fontId="34" fillId="0" borderId="83" xfId="0" applyFont="1" applyFill="1" applyBorder="1" applyAlignment="1">
      <alignment horizontal="left"/>
    </xf>
    <xf numFmtId="0" fontId="34" fillId="0" borderId="83" xfId="0" applyFont="1" applyFill="1" applyBorder="1" applyAlignment="1">
      <alignment horizontal="right"/>
    </xf>
    <xf numFmtId="4" fontId="34" fillId="0" borderId="83" xfId="0" applyNumberFormat="1" applyFont="1" applyFill="1" applyBorder="1" applyAlignment="1">
      <alignment horizontal="right"/>
    </xf>
    <xf numFmtId="167" fontId="34" fillId="0" borderId="83" xfId="0" applyNumberFormat="1" applyFont="1" applyFill="1" applyBorder="1" applyAlignment="1">
      <alignment horizontal="right"/>
    </xf>
    <xf numFmtId="4" fontId="34" fillId="0" borderId="84" xfId="0" applyNumberFormat="1" applyFont="1" applyFill="1" applyBorder="1" applyAlignment="1">
      <alignment horizontal="right"/>
    </xf>
    <xf numFmtId="0" fontId="5" fillId="0" borderId="2" xfId="9" applyFont="1" applyBorder="1" applyAlignment="1">
      <alignment horizontal="right"/>
    </xf>
    <xf numFmtId="164" fontId="5" fillId="0" borderId="4" xfId="9" applyNumberFormat="1" applyFont="1" applyBorder="1" applyAlignment="1">
      <alignment horizontal="right"/>
    </xf>
    <xf numFmtId="171" fontId="45" fillId="0" borderId="70" xfId="0" applyNumberFormat="1" applyFont="1" applyBorder="1"/>
    <xf numFmtId="169" fontId="45" fillId="0" borderId="70" xfId="0" applyNumberFormat="1" applyFont="1" applyBorder="1"/>
    <xf numFmtId="0" fontId="45" fillId="0" borderId="70" xfId="0" applyFont="1" applyBorder="1"/>
    <xf numFmtId="2" fontId="45" fillId="4" borderId="70" xfId="0" applyNumberFormat="1" applyFont="1" applyFill="1" applyBorder="1"/>
    <xf numFmtId="0" fontId="35" fillId="0" borderId="0" xfId="0" applyFont="1" applyBorder="1" applyAlignment="1">
      <alignment horizontal="center"/>
    </xf>
    <xf numFmtId="0" fontId="35" fillId="0" borderId="0" xfId="0" applyFont="1" applyBorder="1"/>
    <xf numFmtId="0" fontId="35" fillId="0" borderId="0" xfId="0" applyFont="1" applyBorder="1" applyAlignment="1" applyProtection="1">
      <alignment horizontal="center"/>
      <protection locked="0"/>
    </xf>
    <xf numFmtId="172" fontId="35" fillId="4" borderId="0" xfId="1" applyNumberFormat="1" applyFont="1" applyFill="1" applyBorder="1" applyAlignment="1">
      <alignment horizontal="right"/>
    </xf>
    <xf numFmtId="0" fontId="35" fillId="0" borderId="0" xfId="0" applyFont="1" applyBorder="1" applyAlignment="1" applyProtection="1">
      <alignment horizontal="center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center"/>
    </xf>
    <xf numFmtId="0" fontId="34" fillId="0" borderId="0" xfId="0" applyFont="1" applyBorder="1" applyAlignment="1">
      <alignment horizontal="center"/>
    </xf>
    <xf numFmtId="0" fontId="35" fillId="0" borderId="0" xfId="0" applyFont="1" applyBorder="1" applyAlignment="1">
      <alignment horizontal="left"/>
    </xf>
    <xf numFmtId="2" fontId="35" fillId="4" borderId="70" xfId="0" applyNumberFormat="1" applyFont="1" applyFill="1" applyBorder="1"/>
    <xf numFmtId="170" fontId="35" fillId="0" borderId="70" xfId="0" applyNumberFormat="1" applyFont="1" applyFill="1" applyBorder="1" applyAlignment="1">
      <alignment horizontal="center"/>
    </xf>
    <xf numFmtId="170" fontId="35" fillId="0" borderId="70" xfId="0" applyNumberFormat="1" applyFont="1" applyFill="1" applyBorder="1" applyAlignment="1">
      <alignment horizontal="right"/>
    </xf>
    <xf numFmtId="170" fontId="35" fillId="0" borderId="71" xfId="0" applyNumberFormat="1" applyFont="1" applyFill="1" applyBorder="1" applyAlignment="1">
      <alignment horizontal="right"/>
    </xf>
    <xf numFmtId="0" fontId="45" fillId="0" borderId="69" xfId="0" applyFont="1" applyFill="1" applyBorder="1"/>
    <xf numFmtId="1" fontId="45" fillId="0" borderId="70" xfId="0" applyNumberFormat="1" applyFont="1" applyBorder="1" applyAlignment="1">
      <alignment horizontal="center"/>
    </xf>
    <xf numFmtId="170" fontId="45" fillId="4" borderId="70" xfId="0" applyNumberFormat="1" applyFont="1" applyFill="1" applyBorder="1"/>
    <xf numFmtId="170" fontId="45" fillId="0" borderId="70" xfId="0" applyNumberFormat="1" applyFont="1" applyBorder="1"/>
    <xf numFmtId="0" fontId="23" fillId="0" borderId="69" xfId="0" applyFont="1" applyFill="1" applyBorder="1" applyAlignment="1">
      <alignment horizontal="center"/>
    </xf>
    <xf numFmtId="170" fontId="36" fillId="0" borderId="70" xfId="0" applyNumberFormat="1" applyFont="1" applyFill="1" applyBorder="1"/>
    <xf numFmtId="170" fontId="23" fillId="0" borderId="70" xfId="1" applyNumberFormat="1" applyFont="1" applyBorder="1" applyAlignment="1">
      <alignment horizontal="right"/>
    </xf>
    <xf numFmtId="170" fontId="23" fillId="0" borderId="70" xfId="0" applyNumberFormat="1" applyFont="1" applyBorder="1"/>
    <xf numFmtId="170" fontId="23" fillId="0" borderId="71" xfId="0" applyNumberFormat="1" applyFont="1" applyBorder="1"/>
    <xf numFmtId="0" fontId="36" fillId="5" borderId="69" xfId="0" applyFont="1" applyFill="1" applyBorder="1"/>
    <xf numFmtId="0" fontId="35" fillId="3" borderId="70" xfId="0" applyFont="1" applyFill="1" applyBorder="1" applyAlignment="1">
      <alignment horizontal="center"/>
    </xf>
    <xf numFmtId="170" fontId="35" fillId="3" borderId="70" xfId="0" applyNumberFormat="1" applyFont="1" applyFill="1" applyBorder="1"/>
    <xf numFmtId="170" fontId="34" fillId="3" borderId="70" xfId="0" applyNumberFormat="1" applyFont="1" applyFill="1" applyBorder="1" applyAlignment="1">
      <alignment horizontal="right"/>
    </xf>
    <xf numFmtId="170" fontId="34" fillId="3" borderId="70" xfId="0" applyNumberFormat="1" applyFont="1" applyFill="1" applyBorder="1"/>
    <xf numFmtId="170" fontId="34" fillId="3" borderId="71" xfId="0" applyNumberFormat="1" applyFont="1" applyFill="1" applyBorder="1"/>
    <xf numFmtId="170" fontId="34" fillId="0" borderId="70" xfId="0" applyNumberFormat="1" applyFont="1" applyFill="1" applyBorder="1" applyAlignment="1">
      <alignment horizontal="right"/>
    </xf>
    <xf numFmtId="170" fontId="34" fillId="0" borderId="71" xfId="0" applyNumberFormat="1" applyFont="1" applyFill="1" applyBorder="1" applyAlignment="1">
      <alignment horizontal="right"/>
    </xf>
    <xf numFmtId="0" fontId="35" fillId="0" borderId="70" xfId="0" applyFont="1" applyFill="1" applyBorder="1"/>
    <xf numFmtId="170" fontId="35" fillId="0" borderId="70" xfId="0" applyNumberFormat="1" applyFont="1" applyFill="1" applyBorder="1"/>
    <xf numFmtId="170" fontId="34" fillId="0" borderId="70" xfId="0" applyNumberFormat="1" applyFont="1" applyFill="1" applyBorder="1"/>
    <xf numFmtId="170" fontId="34" fillId="0" borderId="71" xfId="0" applyNumberFormat="1" applyFont="1" applyFill="1" applyBorder="1"/>
    <xf numFmtId="0" fontId="16" fillId="6" borderId="27" xfId="0" applyFont="1" applyFill="1" applyBorder="1" applyAlignment="1">
      <alignment horizontal="centerContinuous" vertical="center"/>
    </xf>
    <xf numFmtId="0" fontId="0" fillId="6" borderId="29" xfId="0" applyFill="1" applyBorder="1" applyAlignment="1">
      <alignment horizontal="centerContinuous" vertical="center"/>
    </xf>
    <xf numFmtId="0" fontId="0" fillId="6" borderId="31" xfId="0" applyFill="1" applyBorder="1" applyAlignment="1">
      <alignment horizontal="centerContinuous" vertical="center"/>
    </xf>
    <xf numFmtId="0" fontId="20" fillId="0" borderId="42" xfId="0" applyFont="1" applyBorder="1" applyAlignment="1">
      <alignment horizontal="right"/>
    </xf>
    <xf numFmtId="49" fontId="10" fillId="0" borderId="0" xfId="8" applyNumberFormat="1" applyFont="1" applyAlignment="1">
      <alignment horizontal="left"/>
    </xf>
    <xf numFmtId="0" fontId="10" fillId="0" borderId="0" xfId="8" applyFont="1"/>
    <xf numFmtId="0" fontId="38" fillId="0" borderId="0" xfId="8"/>
    <xf numFmtId="0" fontId="55" fillId="0" borderId="0" xfId="8" applyFont="1"/>
    <xf numFmtId="170" fontId="35" fillId="4" borderId="70" xfId="0" applyNumberFormat="1" applyFont="1" applyFill="1" applyBorder="1"/>
    <xf numFmtId="0" fontId="57" fillId="0" borderId="67" xfId="9" applyFont="1" applyBorder="1" applyAlignment="1"/>
    <xf numFmtId="0" fontId="0" fillId="0" borderId="47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48" xfId="0" applyBorder="1" applyAlignment="1">
      <alignment horizontal="left"/>
    </xf>
    <xf numFmtId="0" fontId="46" fillId="3" borderId="33" xfId="0" applyFont="1" applyFill="1" applyBorder="1" applyAlignment="1">
      <alignment horizontal="left" wrapText="1"/>
    </xf>
    <xf numFmtId="0" fontId="46" fillId="3" borderId="19" xfId="0" applyFont="1" applyFill="1" applyBorder="1" applyAlignment="1">
      <alignment horizontal="left" wrapText="1"/>
    </xf>
    <xf numFmtId="0" fontId="46" fillId="3" borderId="74" xfId="0" applyFont="1" applyFill="1" applyBorder="1" applyAlignment="1">
      <alignment horizontal="left" wrapText="1"/>
    </xf>
    <xf numFmtId="0" fontId="46" fillId="3" borderId="33" xfId="0" applyFont="1" applyFill="1" applyBorder="1" applyAlignment="1">
      <alignment horizontal="left"/>
    </xf>
    <xf numFmtId="0" fontId="46" fillId="3" borderId="19" xfId="0" applyFont="1" applyFill="1" applyBorder="1" applyAlignment="1">
      <alignment horizontal="left"/>
    </xf>
    <xf numFmtId="0" fontId="46" fillId="3" borderId="74" xfId="0" applyFont="1" applyFill="1" applyBorder="1" applyAlignment="1">
      <alignment horizontal="left"/>
    </xf>
    <xf numFmtId="0" fontId="9" fillId="3" borderId="33" xfId="0" applyFont="1" applyFill="1" applyBorder="1" applyAlignment="1">
      <alignment horizontal="left"/>
    </xf>
    <xf numFmtId="0" fontId="9" fillId="3" borderId="19" xfId="0" applyFont="1" applyFill="1" applyBorder="1" applyAlignment="1">
      <alignment horizontal="left"/>
    </xf>
    <xf numFmtId="0" fontId="9" fillId="3" borderId="74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41" xfId="0" applyBorder="1" applyAlignment="1">
      <alignment horizontal="left"/>
    </xf>
    <xf numFmtId="0" fontId="24" fillId="0" borderId="5" xfId="0" applyFont="1" applyBorder="1" applyAlignment="1">
      <alignment horizontal="left" wrapText="1"/>
    </xf>
    <xf numFmtId="0" fontId="24" fillId="0" borderId="6" xfId="0" applyFont="1" applyBorder="1" applyAlignment="1">
      <alignment horizontal="left" wrapText="1"/>
    </xf>
    <xf numFmtId="164" fontId="0" fillId="0" borderId="1" xfId="0" applyNumberFormat="1" applyBorder="1" applyAlignment="1">
      <alignment horizontal="left"/>
    </xf>
    <xf numFmtId="164" fontId="0" fillId="0" borderId="15" xfId="0" applyNumberFormat="1" applyBorder="1" applyAlignment="1">
      <alignment horizontal="left"/>
    </xf>
    <xf numFmtId="0" fontId="0" fillId="0" borderId="15" xfId="0" applyBorder="1" applyAlignment="1">
      <alignment horizontal="center"/>
    </xf>
    <xf numFmtId="0" fontId="11" fillId="0" borderId="15" xfId="0" applyFont="1" applyBorder="1" applyAlignment="1">
      <alignment horizontal="left"/>
    </xf>
    <xf numFmtId="0" fontId="47" fillId="0" borderId="15" xfId="0" applyFont="1" applyBorder="1" applyAlignment="1">
      <alignment horizontal="left"/>
    </xf>
    <xf numFmtId="0" fontId="0" fillId="0" borderId="52" xfId="0" applyBorder="1" applyAlignment="1">
      <alignment horizontal="left"/>
    </xf>
    <xf numFmtId="0" fontId="0" fillId="0" borderId="57" xfId="0" applyBorder="1" applyAlignment="1">
      <alignment horizontal="left"/>
    </xf>
    <xf numFmtId="0" fontId="0" fillId="0" borderId="53" xfId="0" applyBorder="1" applyAlignment="1">
      <alignment horizontal="left"/>
    </xf>
    <xf numFmtId="0" fontId="52" fillId="7" borderId="33" xfId="0" applyFont="1" applyFill="1" applyBorder="1" applyAlignment="1">
      <alignment horizontal="left" vertical="center" wrapText="1"/>
    </xf>
    <xf numFmtId="0" fontId="52" fillId="7" borderId="20" xfId="0" applyFont="1" applyFill="1" applyBorder="1" applyAlignment="1">
      <alignment horizontal="left" vertical="center" wrapText="1"/>
    </xf>
    <xf numFmtId="0" fontId="53" fillId="0" borderId="37" xfId="0" applyFont="1" applyBorder="1" applyAlignment="1">
      <alignment horizontal="left"/>
    </xf>
    <xf numFmtId="0" fontId="53" fillId="0" borderId="38" xfId="0" applyFont="1" applyBorder="1" applyAlignment="1">
      <alignment horizontal="left"/>
    </xf>
    <xf numFmtId="0" fontId="54" fillId="7" borderId="33" xfId="0" applyFont="1" applyFill="1" applyBorder="1" applyAlignment="1">
      <alignment horizontal="left" vertical="center" wrapText="1"/>
    </xf>
    <xf numFmtId="0" fontId="54" fillId="7" borderId="20" xfId="0" applyFont="1" applyFill="1" applyBorder="1" applyAlignment="1">
      <alignment horizontal="left" vertical="center" wrapText="1"/>
    </xf>
    <xf numFmtId="0" fontId="0" fillId="0" borderId="36" xfId="0" applyBorder="1" applyAlignment="1">
      <alignment horizontal="center"/>
    </xf>
    <xf numFmtId="0" fontId="47" fillId="0" borderId="47" xfId="0" applyFont="1" applyBorder="1" applyAlignment="1">
      <alignment horizontal="left"/>
    </xf>
    <xf numFmtId="0" fontId="47" fillId="0" borderId="11" xfId="0" applyFont="1" applyBorder="1" applyAlignment="1">
      <alignment horizontal="left"/>
    </xf>
    <xf numFmtId="0" fontId="47" fillId="0" borderId="48" xfId="0" applyFont="1" applyBorder="1" applyAlignment="1">
      <alignment horizontal="left"/>
    </xf>
    <xf numFmtId="0" fontId="20" fillId="0" borderId="19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33" xfId="0" applyFont="1" applyBorder="1" applyAlignment="1">
      <alignment horizontal="left"/>
    </xf>
    <xf numFmtId="0" fontId="12" fillId="0" borderId="19" xfId="0" applyFont="1" applyBorder="1" applyAlignment="1">
      <alignment horizontal="left"/>
    </xf>
    <xf numFmtId="0" fontId="12" fillId="0" borderId="20" xfId="0" applyFont="1" applyBorder="1" applyAlignment="1">
      <alignment horizontal="left"/>
    </xf>
    <xf numFmtId="0" fontId="0" fillId="0" borderId="38" xfId="0" applyBorder="1" applyAlignment="1">
      <alignment horizontal="center"/>
    </xf>
    <xf numFmtId="0" fontId="32" fillId="0" borderId="0" xfId="0" applyFont="1" applyBorder="1" applyAlignment="1">
      <alignment horizontal="center" wrapText="1"/>
    </xf>
    <xf numFmtId="0" fontId="0" fillId="0" borderId="1" xfId="0" applyBorder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5" xfId="0" applyNumberFormat="1" applyBorder="1" applyAlignment="1">
      <alignment horizontal="left"/>
    </xf>
    <xf numFmtId="166" fontId="0" fillId="0" borderId="41" xfId="0" applyNumberFormat="1" applyBorder="1" applyAlignment="1">
      <alignment horizontal="left"/>
    </xf>
    <xf numFmtId="164" fontId="47" fillId="0" borderId="1" xfId="0" applyNumberFormat="1" applyFont="1" applyBorder="1" applyAlignment="1">
      <alignment horizontal="left"/>
    </xf>
    <xf numFmtId="164" fontId="47" fillId="0" borderId="15" xfId="0" applyNumberFormat="1" applyFont="1" applyBorder="1" applyAlignment="1">
      <alignment horizontal="left"/>
    </xf>
    <xf numFmtId="0" fontId="6" fillId="0" borderId="0" xfId="9" applyFont="1" applyAlignment="1">
      <alignment horizontal="center"/>
    </xf>
  </cellXfs>
  <cellStyles count="10">
    <cellStyle name="Měna" xfId="1" builtinId="4"/>
    <cellStyle name="měny 2" xfId="2"/>
    <cellStyle name="Název 2" xfId="3"/>
    <cellStyle name="Normální" xfId="0" builtinId="0"/>
    <cellStyle name="normální 2" xfId="4"/>
    <cellStyle name="normální 2 2" xfId="5"/>
    <cellStyle name="Normální 3" xfId="6"/>
    <cellStyle name="Normální 4" xfId="7"/>
    <cellStyle name="normální_08pol" xfId="8"/>
    <cellStyle name="normální_POL.XLS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76200</xdr:rowOff>
        </xdr:from>
        <xdr:to>
          <xdr:col>2</xdr:col>
          <xdr:colOff>114300</xdr:colOff>
          <xdr:row>1</xdr:row>
          <xdr:rowOff>66675</xdr:rowOff>
        </xdr:to>
        <xdr:sp macro="" textlink="">
          <xdr:nvSpPr>
            <xdr:cNvPr id="69633" name="obrázek 60" hidden="1">
              <a:extLst>
                <a:ext uri="{63B3BB69-23CF-44E3-9099-C40C66FF867C}">
                  <a14:compatExt spid="_x0000_s696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76200</xdr:rowOff>
        </xdr:from>
        <xdr:to>
          <xdr:col>2</xdr:col>
          <xdr:colOff>114300</xdr:colOff>
          <xdr:row>1</xdr:row>
          <xdr:rowOff>66675</xdr:rowOff>
        </xdr:to>
        <xdr:sp macro="" textlink="">
          <xdr:nvSpPr>
            <xdr:cNvPr id="69634" name="Object 2" hidden="1">
              <a:extLst>
                <a:ext uri="{63B3BB69-23CF-44E3-9099-C40C66FF867C}">
                  <a14:compatExt spid="_x0000_s696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AAprac16\rozpo&#269;ty%2016\Callida%2015\Callida%20tabulky%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diny16"/>
      <sheetName val="Výrobci"/>
      <sheetName val="ceny zámeč výr"/>
      <sheetName val="Klempířina"/>
      <sheetName val="pozn různé ZTRATNÉ"/>
      <sheetName val="1636"/>
      <sheetName val="1635 výpočet výměr"/>
      <sheetName val="1635"/>
      <sheetName val="1633"/>
      <sheetName val="1631"/>
      <sheetName val="1630"/>
      <sheetName val="1629"/>
      <sheetName val="1628"/>
      <sheetName val="1623"/>
      <sheetName val="1621"/>
      <sheetName val="1618 výpočty"/>
      <sheetName val="1618"/>
      <sheetName val="1612"/>
      <sheetName val="1604 "/>
      <sheetName val="1604"/>
      <sheetName val="1603"/>
      <sheetName val="1602"/>
      <sheetName val="Lofty Holešovice položky"/>
      <sheetName val="1558"/>
      <sheetName val="1550"/>
      <sheetName val="1543"/>
      <sheetName val="529"/>
      <sheetName val="548"/>
      <sheetName val="1539"/>
      <sheetName val="1545"/>
      <sheetName val="1599_02"/>
      <sheetName val="537"/>
      <sheetName val="528"/>
      <sheetName val="524"/>
      <sheetName val="523"/>
      <sheetName val="519"/>
      <sheetName val="1515"/>
      <sheetName val="1515 výpočty"/>
      <sheetName val="514"/>
      <sheetName val="511kanal"/>
      <sheetName val="511voda"/>
      <sheetName val="List1"/>
      <sheetName val="509"/>
      <sheetName val="508"/>
      <sheetName val="505 otvory"/>
      <sheetName val="505"/>
      <sheetName val="504"/>
      <sheetName val="503"/>
      <sheetName val="501"/>
      <sheetName val="451"/>
      <sheetName val="vzory12-13-14-16"/>
      <sheetName val="Černohous Propočty"/>
      <sheetName val="ARA propočet"/>
      <sheetName val="DPHvíceobjektů"/>
      <sheetName val="Rezerva"/>
      <sheetName val="DPH"/>
      <sheetName val="Firmy-prospekty"/>
      <sheetName val="ceny oken"/>
      <sheetName val="Kpt.5 výrob. pro silniční stav."/>
      <sheetName val="kontakty"/>
      <sheetName val="DotazyKubela"/>
      <sheetName val="EUROCALC"/>
      <sheetName val="CenovéNabídky"/>
      <sheetName val="Referenční rozpočty"/>
      <sheetName val="CenovéNabídky RivieraAB"/>
      <sheetName val="VzorRekapSuť"/>
      <sheetName val="VzorPoložkRozpSuť"/>
      <sheetName val="VzorRekap"/>
      <sheetName val="VzorPoložkRozp"/>
      <sheetName val="Kryci list VZOR"/>
      <sheetName val="VZOR E3 Kryci list"/>
      <sheetName val="VZOR Kryci list NOVÝ"/>
      <sheetName val="VZOR E3 Rekapitulace"/>
      <sheetName val="VZOR E3 Položky"/>
      <sheetName val="dopisHenzel"/>
      <sheetName val="dopisABC"/>
      <sheetName val="OBJ01_F01-1PP"/>
      <sheetName val="1504 tabDVEŘE"/>
      <sheetName val="1504 tabOSTAT"/>
      <sheetName val="1504tab OKNA"/>
      <sheetName val="1504 tab ZÁMEČ"/>
      <sheetName val="1504 tab KLEM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-0.249977111117893"/>
  </sheetPr>
  <dimension ref="A1:BG50"/>
  <sheetViews>
    <sheetView tabSelected="1" view="pageBreakPreview" topLeftCell="A22" zoomScale="145" zoomScaleNormal="100" zoomScaleSheetLayoutView="145" workbookViewId="0">
      <selection activeCell="C9" sqref="C9:G9"/>
    </sheetView>
  </sheetViews>
  <sheetFormatPr defaultRowHeight="12.75" x14ac:dyDescent="0.2"/>
  <cols>
    <col min="1" max="1" width="2.7109375" customWidth="1"/>
    <col min="2" max="2" width="9.7109375" customWidth="1"/>
    <col min="3" max="3" width="7.7109375" customWidth="1"/>
    <col min="4" max="4" width="16.7109375" customWidth="1"/>
    <col min="5" max="5" width="5.7109375" customWidth="1"/>
    <col min="6" max="6" width="3.140625" customWidth="1"/>
    <col min="7" max="8" width="16.7109375" customWidth="1"/>
    <col min="9" max="9" width="5.7109375" customWidth="1"/>
    <col min="13" max="13" width="10.140625" bestFit="1" customWidth="1"/>
    <col min="14" max="14" width="9.28515625" bestFit="1" customWidth="1"/>
    <col min="18" max="18" width="14.7109375" bestFit="1" customWidth="1"/>
  </cols>
  <sheetData>
    <row r="1" spans="1:59" ht="21.75" customHeight="1" x14ac:dyDescent="0.2">
      <c r="A1" s="340" t="s">
        <v>22</v>
      </c>
      <c r="B1" s="341"/>
      <c r="C1" s="341"/>
      <c r="D1" s="341"/>
      <c r="E1" s="341"/>
      <c r="F1" s="341"/>
      <c r="G1" s="341"/>
      <c r="H1" s="341"/>
      <c r="I1" s="342" t="s">
        <v>20</v>
      </c>
    </row>
    <row r="2" spans="1:59" ht="15" customHeight="1" thickBot="1" x14ac:dyDescent="0.25"/>
    <row r="3" spans="1:59" ht="12.95" customHeight="1" x14ac:dyDescent="0.2">
      <c r="A3" s="49" t="s">
        <v>6</v>
      </c>
      <c r="B3" s="50"/>
      <c r="C3" s="51" t="s">
        <v>23</v>
      </c>
      <c r="D3" s="51"/>
      <c r="E3" s="52"/>
      <c r="F3" s="52"/>
      <c r="G3" s="51"/>
      <c r="H3" s="53" t="s">
        <v>24</v>
      </c>
      <c r="I3" s="54"/>
    </row>
    <row r="4" spans="1:59" ht="25.5" customHeight="1" x14ac:dyDescent="0.2">
      <c r="A4" s="45"/>
      <c r="B4" s="55"/>
      <c r="C4" s="353" t="s">
        <v>203</v>
      </c>
      <c r="D4" s="354"/>
      <c r="E4" s="354"/>
      <c r="F4" s="354"/>
      <c r="G4" s="355"/>
      <c r="H4" s="343" t="s">
        <v>102</v>
      </c>
      <c r="I4" s="56"/>
    </row>
    <row r="5" spans="1:59" ht="21" customHeight="1" x14ac:dyDescent="0.2">
      <c r="A5" s="57"/>
      <c r="B5" s="58"/>
      <c r="C5" s="356"/>
      <c r="D5" s="357"/>
      <c r="E5" s="357"/>
      <c r="F5" s="357"/>
      <c r="G5" s="358"/>
      <c r="H5" s="375" t="s">
        <v>196</v>
      </c>
      <c r="I5" s="376"/>
    </row>
    <row r="6" spans="1:59" ht="12.95" customHeight="1" x14ac:dyDescent="0.2">
      <c r="A6" s="60" t="s">
        <v>7</v>
      </c>
      <c r="B6" s="61"/>
      <c r="C6" s="62" t="s">
        <v>25</v>
      </c>
      <c r="E6" s="62"/>
      <c r="F6" s="62"/>
      <c r="G6" s="62"/>
      <c r="H6" s="377" t="s">
        <v>198</v>
      </c>
      <c r="I6" s="378"/>
    </row>
    <row r="7" spans="1:59" ht="18.75" customHeight="1" x14ac:dyDescent="0.2">
      <c r="A7" s="57"/>
      <c r="B7" s="58"/>
      <c r="C7" s="359" t="s">
        <v>86</v>
      </c>
      <c r="D7" s="360"/>
      <c r="E7" s="360"/>
      <c r="F7" s="360"/>
      <c r="G7" s="361"/>
      <c r="H7" s="379" t="s">
        <v>197</v>
      </c>
      <c r="I7" s="380"/>
    </row>
    <row r="8" spans="1:59" ht="12.95" customHeight="1" x14ac:dyDescent="0.2">
      <c r="A8" s="60" t="s">
        <v>26</v>
      </c>
      <c r="B8" s="61"/>
      <c r="C8" s="62" t="s">
        <v>27</v>
      </c>
      <c r="E8" s="62"/>
      <c r="F8" s="62"/>
      <c r="G8" s="62"/>
      <c r="H8" s="63" t="s">
        <v>28</v>
      </c>
      <c r="I8" s="64"/>
    </row>
    <row r="9" spans="1:59" ht="17.25" customHeight="1" x14ac:dyDescent="0.2">
      <c r="A9" s="57"/>
      <c r="B9" s="58"/>
      <c r="C9" s="359" t="s">
        <v>86</v>
      </c>
      <c r="D9" s="360"/>
      <c r="E9" s="360"/>
      <c r="F9" s="360"/>
      <c r="G9" s="361"/>
      <c r="H9" s="65" t="s">
        <v>29</v>
      </c>
      <c r="I9" s="59"/>
    </row>
    <row r="10" spans="1:59" x14ac:dyDescent="0.2">
      <c r="A10" s="227" t="s">
        <v>101</v>
      </c>
      <c r="B10" s="62"/>
      <c r="C10" s="371"/>
      <c r="D10" s="371"/>
      <c r="E10" s="371"/>
      <c r="F10" s="66"/>
      <c r="G10" s="67" t="s">
        <v>30</v>
      </c>
      <c r="H10" s="68"/>
      <c r="I10" s="69">
        <v>0</v>
      </c>
      <c r="J10" s="70"/>
      <c r="K10" s="70"/>
    </row>
    <row r="11" spans="1:59" x14ac:dyDescent="0.2">
      <c r="A11" s="60" t="s">
        <v>31</v>
      </c>
      <c r="B11" s="62"/>
      <c r="C11" s="370"/>
      <c r="D11" s="370"/>
      <c r="E11" s="370"/>
      <c r="F11" s="71"/>
      <c r="G11" s="63" t="s">
        <v>32</v>
      </c>
      <c r="H11" s="62"/>
      <c r="I11" s="72"/>
    </row>
    <row r="12" spans="1:59" x14ac:dyDescent="0.2">
      <c r="A12" s="73" t="s">
        <v>33</v>
      </c>
      <c r="B12" s="36"/>
      <c r="C12" s="369"/>
      <c r="D12" s="369"/>
      <c r="E12" s="369"/>
      <c r="F12" s="36"/>
      <c r="G12" s="74" t="s">
        <v>34</v>
      </c>
      <c r="H12" s="36"/>
      <c r="I12" s="75"/>
    </row>
    <row r="13" spans="1:59" x14ac:dyDescent="0.2">
      <c r="A13" s="45" t="s">
        <v>35</v>
      </c>
      <c r="B13" s="28"/>
      <c r="C13" s="28"/>
      <c r="D13" s="381"/>
      <c r="E13" s="381"/>
      <c r="F13" s="28"/>
      <c r="G13" s="76" t="s">
        <v>36</v>
      </c>
      <c r="H13" s="381"/>
      <c r="I13" s="392"/>
      <c r="BC13" s="44"/>
      <c r="BD13" s="44"/>
      <c r="BE13" s="44"/>
      <c r="BF13" s="44"/>
      <c r="BG13" s="44"/>
    </row>
    <row r="14" spans="1:59" x14ac:dyDescent="0.2">
      <c r="A14" s="45"/>
      <c r="B14" s="385" t="s">
        <v>0</v>
      </c>
      <c r="C14" s="385"/>
      <c r="D14" s="385"/>
      <c r="E14" s="385"/>
      <c r="F14" s="28"/>
      <c r="G14" s="389"/>
      <c r="H14" s="390"/>
      <c r="I14" s="391"/>
    </row>
    <row r="15" spans="1:59" ht="30" customHeight="1" thickBot="1" x14ac:dyDescent="0.25">
      <c r="A15" s="77" t="s">
        <v>37</v>
      </c>
      <c r="B15" s="78"/>
      <c r="C15" s="78"/>
      <c r="D15" s="78"/>
      <c r="E15" s="78"/>
      <c r="F15" s="78"/>
      <c r="G15" s="79"/>
      <c r="H15" s="79"/>
      <c r="I15" s="80"/>
    </row>
    <row r="16" spans="1:59" ht="17.25" customHeight="1" thickBot="1" x14ac:dyDescent="0.25">
      <c r="A16" s="386" t="s">
        <v>38</v>
      </c>
      <c r="B16" s="387"/>
      <c r="C16" s="387"/>
      <c r="D16" s="387"/>
      <c r="E16" s="388"/>
      <c r="F16" s="386" t="s">
        <v>39</v>
      </c>
      <c r="G16" s="387"/>
      <c r="H16" s="387"/>
      <c r="I16" s="388"/>
    </row>
    <row r="17" spans="1:13" ht="15.95" customHeight="1" x14ac:dyDescent="0.2">
      <c r="A17" s="81"/>
      <c r="B17" s="82" t="s">
        <v>40</v>
      </c>
      <c r="C17" s="82"/>
      <c r="D17" s="83" t="str">
        <f>'08rek'!E17</f>
        <v>--------------</v>
      </c>
      <c r="E17" s="84" t="str">
        <f>IF(D17&gt;0,"Kč","")</f>
        <v>Kč</v>
      </c>
      <c r="F17" s="85"/>
      <c r="G17" s="86" t="s">
        <v>41</v>
      </c>
      <c r="H17" s="87"/>
      <c r="I17" s="88"/>
    </row>
    <row r="18" spans="1:13" ht="15.95" customHeight="1" x14ac:dyDescent="0.2">
      <c r="A18" s="81" t="s">
        <v>42</v>
      </c>
      <c r="B18" s="82" t="s">
        <v>43</v>
      </c>
      <c r="C18" s="82"/>
      <c r="D18" s="89" t="str">
        <f>'08rek'!F17</f>
        <v>--------------</v>
      </c>
      <c r="E18" s="75" t="str">
        <f t="shared" ref="E18:E25" si="0">IF(D18&gt;0,"Kč","")</f>
        <v>Kč</v>
      </c>
      <c r="F18" s="90" t="s">
        <v>44</v>
      </c>
      <c r="G18" s="91"/>
      <c r="H18" s="145"/>
      <c r="I18" s="75" t="str">
        <f t="shared" ref="I18:I33" si="1">IF(H18&gt;0,"Kč","")</f>
        <v/>
      </c>
    </row>
    <row r="19" spans="1:13" ht="15.95" customHeight="1" x14ac:dyDescent="0.2">
      <c r="A19" s="81" t="s">
        <v>45</v>
      </c>
      <c r="B19" s="82" t="s">
        <v>46</v>
      </c>
      <c r="C19" s="82"/>
      <c r="D19" s="128" t="str">
        <f>'08rek'!G17</f>
        <v>--------------</v>
      </c>
      <c r="E19" s="75" t="str">
        <f t="shared" si="0"/>
        <v>Kč</v>
      </c>
      <c r="F19" s="90" t="s">
        <v>47</v>
      </c>
      <c r="G19" s="91"/>
      <c r="H19" s="145"/>
      <c r="I19" s="75" t="str">
        <f t="shared" si="1"/>
        <v/>
      </c>
    </row>
    <row r="20" spans="1:13" ht="15.95" customHeight="1" x14ac:dyDescent="0.2">
      <c r="A20" s="92" t="s">
        <v>48</v>
      </c>
      <c r="B20" s="82" t="s">
        <v>49</v>
      </c>
      <c r="C20" s="82"/>
      <c r="D20" s="128" t="str">
        <f>'08rek'!H17</f>
        <v>--------------</v>
      </c>
      <c r="E20" s="75" t="str">
        <f t="shared" si="0"/>
        <v>Kč</v>
      </c>
      <c r="F20" s="90" t="s">
        <v>50</v>
      </c>
      <c r="G20" s="91"/>
      <c r="H20" s="145"/>
      <c r="I20" s="75" t="str">
        <f t="shared" si="1"/>
        <v/>
      </c>
    </row>
    <row r="21" spans="1:13" ht="15.95" customHeight="1" x14ac:dyDescent="0.25">
      <c r="A21" s="93" t="s">
        <v>51</v>
      </c>
      <c r="B21" s="82"/>
      <c r="C21" s="82"/>
      <c r="D21" s="89">
        <f>SUM(D17:D20)</f>
        <v>0</v>
      </c>
      <c r="E21" s="94" t="str">
        <f t="shared" si="0"/>
        <v/>
      </c>
      <c r="F21" s="90"/>
      <c r="G21" s="95" t="s">
        <v>52</v>
      </c>
      <c r="H21" s="146"/>
      <c r="I21" s="94" t="str">
        <f t="shared" si="1"/>
        <v/>
      </c>
    </row>
    <row r="22" spans="1:13" ht="15.95" customHeight="1" x14ac:dyDescent="0.2">
      <c r="A22" s="93"/>
      <c r="B22" s="82"/>
      <c r="C22" s="82"/>
      <c r="D22" s="89"/>
      <c r="E22" s="75" t="str">
        <f t="shared" si="0"/>
        <v/>
      </c>
      <c r="F22" s="90"/>
      <c r="G22" s="91" t="s">
        <v>53</v>
      </c>
      <c r="H22" s="145"/>
      <c r="I22" s="75" t="str">
        <f t="shared" si="1"/>
        <v/>
      </c>
    </row>
    <row r="23" spans="1:13" ht="15.95" customHeight="1" x14ac:dyDescent="0.2">
      <c r="A23" s="93" t="s">
        <v>18</v>
      </c>
      <c r="B23" s="82"/>
      <c r="C23" s="82"/>
      <c r="D23" s="128" t="str">
        <f>'08rek'!I17</f>
        <v>--------------</v>
      </c>
      <c r="E23" s="75" t="str">
        <f t="shared" si="0"/>
        <v>Kč</v>
      </c>
      <c r="F23" s="90" t="s">
        <v>54</v>
      </c>
      <c r="G23" s="96"/>
      <c r="H23" s="145"/>
      <c r="I23" s="75" t="str">
        <f t="shared" si="1"/>
        <v/>
      </c>
    </row>
    <row r="24" spans="1:13" ht="15.95" customHeight="1" x14ac:dyDescent="0.2">
      <c r="A24" s="45"/>
      <c r="B24" s="28"/>
      <c r="C24" s="28"/>
      <c r="D24" s="89"/>
      <c r="E24" s="75" t="str">
        <f t="shared" si="0"/>
        <v/>
      </c>
      <c r="F24" s="90" t="s">
        <v>55</v>
      </c>
      <c r="G24" s="91"/>
      <c r="H24" s="145"/>
      <c r="I24" s="75" t="str">
        <f t="shared" si="1"/>
        <v/>
      </c>
    </row>
    <row r="25" spans="1:13" ht="15.95" customHeight="1" thickBot="1" x14ac:dyDescent="0.3">
      <c r="A25" s="97" t="s">
        <v>56</v>
      </c>
      <c r="B25" s="98"/>
      <c r="C25" s="98"/>
      <c r="D25" s="99">
        <f>SUM(D21:D24)</f>
        <v>0</v>
      </c>
      <c r="E25" s="100" t="str">
        <f t="shared" si="0"/>
        <v/>
      </c>
      <c r="F25" s="90" t="s">
        <v>57</v>
      </c>
      <c r="G25" s="96"/>
      <c r="H25" s="145"/>
      <c r="I25" s="75" t="str">
        <f t="shared" si="1"/>
        <v/>
      </c>
    </row>
    <row r="26" spans="1:13" x14ac:dyDescent="0.2">
      <c r="A26" s="101" t="s">
        <v>58</v>
      </c>
      <c r="B26" s="102"/>
      <c r="C26" s="382" t="s">
        <v>0</v>
      </c>
      <c r="D26" s="383"/>
      <c r="E26" s="384"/>
      <c r="F26" s="90" t="s">
        <v>59</v>
      </c>
      <c r="G26" s="96"/>
      <c r="H26" s="145"/>
      <c r="I26" s="75" t="str">
        <f t="shared" si="1"/>
        <v/>
      </c>
    </row>
    <row r="27" spans="1:13" x14ac:dyDescent="0.2">
      <c r="A27" s="103" t="s">
        <v>60</v>
      </c>
      <c r="B27" s="104"/>
      <c r="C27" s="362" t="s">
        <v>1</v>
      </c>
      <c r="D27" s="363"/>
      <c r="E27" s="364"/>
      <c r="F27" s="90" t="s">
        <v>61</v>
      </c>
      <c r="G27" s="96"/>
      <c r="H27" s="145"/>
      <c r="I27" s="75" t="str">
        <f t="shared" si="1"/>
        <v/>
      </c>
    </row>
    <row r="28" spans="1:13" ht="15.75" thickBot="1" x14ac:dyDescent="0.3">
      <c r="A28" s="103" t="s">
        <v>62</v>
      </c>
      <c r="B28" s="105"/>
      <c r="C28" s="367" t="e">
        <f>#REF!</f>
        <v>#REF!</v>
      </c>
      <c r="D28" s="368"/>
      <c r="E28" s="106"/>
      <c r="F28" s="90"/>
      <c r="G28" s="107" t="s">
        <v>63</v>
      </c>
      <c r="H28" s="147"/>
      <c r="I28" s="100" t="str">
        <f t="shared" si="1"/>
        <v/>
      </c>
      <c r="M28" s="108"/>
    </row>
    <row r="29" spans="1:13" ht="30" customHeight="1" thickBot="1" x14ac:dyDescent="0.3">
      <c r="A29" s="109" t="s">
        <v>64</v>
      </c>
      <c r="B29" s="110"/>
      <c r="C29" s="372"/>
      <c r="D29" s="373"/>
      <c r="E29" s="374"/>
      <c r="F29" s="365" t="s">
        <v>65</v>
      </c>
      <c r="G29" s="366"/>
      <c r="H29" s="148"/>
      <c r="I29" s="100" t="str">
        <f t="shared" si="1"/>
        <v/>
      </c>
    </row>
    <row r="30" spans="1:13" x14ac:dyDescent="0.2">
      <c r="A30" s="101" t="s">
        <v>66</v>
      </c>
      <c r="B30" s="102"/>
      <c r="C30" s="350"/>
      <c r="D30" s="351"/>
      <c r="E30" s="352"/>
      <c r="F30" s="63" t="s">
        <v>56</v>
      </c>
      <c r="G30" s="31"/>
      <c r="H30" s="149">
        <f>D25</f>
        <v>0</v>
      </c>
      <c r="I30" s="84" t="str">
        <f>IF(H30&gt;0,"Kč","")</f>
        <v/>
      </c>
    </row>
    <row r="31" spans="1:13" x14ac:dyDescent="0.2">
      <c r="A31" s="103" t="s">
        <v>60</v>
      </c>
      <c r="B31" s="104"/>
      <c r="C31" s="394"/>
      <c r="D31" s="363"/>
      <c r="E31" s="364"/>
      <c r="F31" s="73" t="s">
        <v>67</v>
      </c>
      <c r="G31" s="36"/>
      <c r="H31" s="150"/>
      <c r="I31" s="75" t="str">
        <f t="shared" si="1"/>
        <v/>
      </c>
    </row>
    <row r="32" spans="1:13" ht="13.5" thickBot="1" x14ac:dyDescent="0.25">
      <c r="A32" s="103" t="s">
        <v>62</v>
      </c>
      <c r="B32" s="105"/>
      <c r="C32" s="395"/>
      <c r="D32" s="396"/>
      <c r="E32" s="397"/>
      <c r="F32" s="109"/>
      <c r="G32" s="111"/>
      <c r="H32" s="151"/>
      <c r="I32" s="112"/>
    </row>
    <row r="33" spans="1:9" ht="30" customHeight="1" thickBot="1" x14ac:dyDescent="0.3">
      <c r="A33" s="113" t="s">
        <v>64</v>
      </c>
      <c r="B33" s="114"/>
      <c r="C33" s="372"/>
      <c r="D33" s="373"/>
      <c r="E33" s="374"/>
      <c r="F33" s="115" t="s">
        <v>68</v>
      </c>
      <c r="G33" s="116"/>
      <c r="H33" s="152">
        <f>SUM(H30:H32)</f>
        <v>0</v>
      </c>
      <c r="I33" s="117" t="str">
        <f t="shared" si="1"/>
        <v/>
      </c>
    </row>
    <row r="34" spans="1:9" x14ac:dyDescent="0.2">
      <c r="A34" s="101" t="s">
        <v>69</v>
      </c>
      <c r="B34" s="102"/>
      <c r="C34" s="382" t="s">
        <v>0</v>
      </c>
      <c r="D34" s="383"/>
      <c r="E34" s="384"/>
      <c r="F34" s="85">
        <v>0</v>
      </c>
      <c r="G34" s="31" t="s">
        <v>70</v>
      </c>
      <c r="H34" s="149"/>
      <c r="I34" s="84"/>
    </row>
    <row r="35" spans="1:9" x14ac:dyDescent="0.2">
      <c r="A35" s="103" t="s">
        <v>60</v>
      </c>
      <c r="B35" s="104"/>
      <c r="C35" s="362" t="s">
        <v>1</v>
      </c>
      <c r="D35" s="363"/>
      <c r="E35" s="364"/>
      <c r="F35" s="73">
        <v>15</v>
      </c>
      <c r="G35" s="36" t="s">
        <v>70</v>
      </c>
      <c r="H35" s="150"/>
      <c r="I35" s="75"/>
    </row>
    <row r="36" spans="1:9" ht="13.5" thickBot="1" x14ac:dyDescent="0.25">
      <c r="A36" s="103" t="s">
        <v>62</v>
      </c>
      <c r="B36" s="105"/>
      <c r="C36" s="398">
        <v>42997</v>
      </c>
      <c r="D36" s="399"/>
      <c r="E36" s="106"/>
      <c r="F36" s="109">
        <v>21</v>
      </c>
      <c r="G36" s="111" t="s">
        <v>70</v>
      </c>
      <c r="H36" s="151">
        <f>ROUND(H33*F36/100,0)</f>
        <v>0</v>
      </c>
      <c r="I36" s="112" t="str">
        <f>IF(H36&gt;0,"Kč","")</f>
        <v/>
      </c>
    </row>
    <row r="37" spans="1:9" ht="30" customHeight="1" thickBot="1" x14ac:dyDescent="0.3">
      <c r="A37" s="113" t="s">
        <v>64</v>
      </c>
      <c r="B37" s="114"/>
      <c r="C37" s="372"/>
      <c r="D37" s="373"/>
      <c r="E37" s="374"/>
      <c r="F37" s="115" t="s">
        <v>71</v>
      </c>
      <c r="G37" s="116"/>
      <c r="H37" s="152">
        <f>H33+H36</f>
        <v>0</v>
      </c>
      <c r="I37" s="117" t="str">
        <f>IF(H37&gt;0,"Kč","")</f>
        <v/>
      </c>
    </row>
    <row r="38" spans="1:9" x14ac:dyDescent="0.2">
      <c r="A38" s="45" t="s">
        <v>72</v>
      </c>
      <c r="B38" s="28"/>
      <c r="C38" s="28"/>
      <c r="D38" s="28"/>
      <c r="E38" s="28"/>
      <c r="F38" s="62"/>
      <c r="G38" s="62"/>
      <c r="H38" s="62"/>
      <c r="I38" s="64"/>
    </row>
    <row r="39" spans="1:9" x14ac:dyDescent="0.2">
      <c r="A39" s="45"/>
      <c r="B39" s="393" t="s">
        <v>85</v>
      </c>
      <c r="C39" s="393"/>
      <c r="D39" s="393"/>
      <c r="E39" s="393"/>
      <c r="F39" s="393"/>
      <c r="G39" s="393"/>
      <c r="H39" s="393"/>
      <c r="I39" s="56"/>
    </row>
    <row r="40" spans="1:9" x14ac:dyDescent="0.2">
      <c r="A40" s="45"/>
      <c r="B40" s="393"/>
      <c r="C40" s="393"/>
      <c r="D40" s="393"/>
      <c r="E40" s="393"/>
      <c r="F40" s="393"/>
      <c r="G40" s="393"/>
      <c r="H40" s="393"/>
      <c r="I40" s="56"/>
    </row>
    <row r="41" spans="1:9" x14ac:dyDescent="0.2">
      <c r="A41" s="45"/>
      <c r="B41" s="393"/>
      <c r="C41" s="393"/>
      <c r="D41" s="393"/>
      <c r="E41" s="393"/>
      <c r="F41" s="393"/>
      <c r="G41" s="393"/>
      <c r="H41" s="393"/>
      <c r="I41" s="56"/>
    </row>
    <row r="42" spans="1:9" x14ac:dyDescent="0.2">
      <c r="A42" s="45"/>
      <c r="B42" s="393"/>
      <c r="C42" s="393"/>
      <c r="D42" s="393"/>
      <c r="E42" s="393"/>
      <c r="F42" s="393"/>
      <c r="G42" s="393"/>
      <c r="H42" s="393"/>
      <c r="I42" s="56"/>
    </row>
    <row r="43" spans="1:9" ht="45.75" customHeight="1" x14ac:dyDescent="0.2">
      <c r="A43" s="45"/>
      <c r="B43" s="393"/>
      <c r="C43" s="393"/>
      <c r="D43" s="393"/>
      <c r="E43" s="393"/>
      <c r="F43" s="393"/>
      <c r="G43" s="393"/>
      <c r="H43" s="393"/>
      <c r="I43" s="56"/>
    </row>
    <row r="44" spans="1:9" ht="8.25" customHeight="1" thickBot="1" x14ac:dyDescent="0.25">
      <c r="A44" s="118"/>
      <c r="B44" s="119"/>
      <c r="C44" s="119"/>
      <c r="D44" s="119"/>
      <c r="E44" s="119"/>
      <c r="F44" s="119"/>
      <c r="G44" s="119"/>
      <c r="H44" s="119"/>
      <c r="I44" s="120"/>
    </row>
    <row r="47" spans="1:9" x14ac:dyDescent="0.2">
      <c r="B47" s="155"/>
    </row>
    <row r="48" spans="1:9" x14ac:dyDescent="0.2">
      <c r="B48" s="155"/>
    </row>
    <row r="49" spans="2:2" x14ac:dyDescent="0.2">
      <c r="B49" s="156"/>
    </row>
    <row r="50" spans="2:2" x14ac:dyDescent="0.2">
      <c r="B50" s="155"/>
    </row>
  </sheetData>
  <mergeCells count="30">
    <mergeCell ref="B39:H43"/>
    <mergeCell ref="C31:E31"/>
    <mergeCell ref="C32:E32"/>
    <mergeCell ref="C33:E33"/>
    <mergeCell ref="C34:E34"/>
    <mergeCell ref="C35:E35"/>
    <mergeCell ref="C37:E37"/>
    <mergeCell ref="C36:D36"/>
    <mergeCell ref="H5:I5"/>
    <mergeCell ref="H6:I6"/>
    <mergeCell ref="H7:I7"/>
    <mergeCell ref="D13:E13"/>
    <mergeCell ref="C26:E26"/>
    <mergeCell ref="B14:E14"/>
    <mergeCell ref="A16:E16"/>
    <mergeCell ref="F16:I16"/>
    <mergeCell ref="G14:I14"/>
    <mergeCell ref="H13:I13"/>
    <mergeCell ref="C30:E30"/>
    <mergeCell ref="C4:G4"/>
    <mergeCell ref="C5:G5"/>
    <mergeCell ref="C7:G7"/>
    <mergeCell ref="C9:G9"/>
    <mergeCell ref="C27:E27"/>
    <mergeCell ref="F29:G29"/>
    <mergeCell ref="C28:D28"/>
    <mergeCell ref="C12:E12"/>
    <mergeCell ref="C11:E11"/>
    <mergeCell ref="C10:E10"/>
    <mergeCell ref="C29:E29"/>
  </mergeCells>
  <phoneticPr fontId="44" type="noConversion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&amp;Rstránka &amp;P z &amp;N</oddFooter>
  </headerFooter>
  <drawing r:id="rId2"/>
  <legacyDrawing r:id="rId3"/>
  <oleObjects>
    <mc:AlternateContent xmlns:mc="http://schemas.openxmlformats.org/markup-compatibility/2006">
      <mc:Choice Requires="x14">
        <oleObject progId="Word.Picture.6" shapeId="69633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76200</xdr:rowOff>
              </from>
              <to>
                <xdr:col>2</xdr:col>
                <xdr:colOff>114300</xdr:colOff>
                <xdr:row>1</xdr:row>
                <xdr:rowOff>66675</xdr:rowOff>
              </to>
            </anchor>
          </objectPr>
        </oleObject>
      </mc:Choice>
      <mc:Fallback>
        <oleObject progId="Word.Picture.6" shapeId="69633" r:id="rId4"/>
      </mc:Fallback>
    </mc:AlternateContent>
    <mc:AlternateContent xmlns:mc="http://schemas.openxmlformats.org/markup-compatibility/2006">
      <mc:Choice Requires="x14">
        <oleObject progId="Word.Picture.6" shapeId="69634" r:id="rId6">
          <objectPr defaultSize="0" autoPict="0" r:id="rId5">
            <anchor moveWithCells="1">
              <from>
                <xdr:col>0</xdr:col>
                <xdr:colOff>28575</xdr:colOff>
                <xdr:row>0</xdr:row>
                <xdr:rowOff>76200</xdr:rowOff>
              </from>
              <to>
                <xdr:col>2</xdr:col>
                <xdr:colOff>114300</xdr:colOff>
                <xdr:row>1</xdr:row>
                <xdr:rowOff>66675</xdr:rowOff>
              </to>
            </anchor>
          </objectPr>
        </oleObject>
      </mc:Choice>
      <mc:Fallback>
        <oleObject progId="Word.Picture.6" shapeId="69634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BC26"/>
  <sheetViews>
    <sheetView view="pageBreakPreview" topLeftCell="A16" zoomScale="160" zoomScaleNormal="100" zoomScaleSheetLayoutView="160" workbookViewId="0">
      <selection activeCell="D4" sqref="D4"/>
    </sheetView>
  </sheetViews>
  <sheetFormatPr defaultRowHeight="12.75" x14ac:dyDescent="0.2"/>
  <cols>
    <col min="1" max="1" width="4.7109375" customWidth="1"/>
    <col min="2" max="2" width="6.140625" customWidth="1"/>
    <col min="3" max="3" width="11.42578125" customWidth="1"/>
    <col min="4" max="4" width="6.5703125" customWidth="1"/>
    <col min="5" max="9" width="11.7109375" customWidth="1"/>
    <col min="11" max="50" width="0" hidden="1" customWidth="1"/>
  </cols>
  <sheetData>
    <row r="1" spans="1:55" s="10" customFormat="1" ht="16.5" customHeight="1" thickTop="1" x14ac:dyDescent="0.25">
      <c r="A1" s="159" t="s">
        <v>6</v>
      </c>
      <c r="B1" s="160"/>
      <c r="C1" s="169"/>
      <c r="D1" s="170"/>
      <c r="E1" s="170"/>
      <c r="F1" s="170"/>
      <c r="G1" s="170"/>
      <c r="H1" s="170"/>
      <c r="I1" s="171"/>
    </row>
    <row r="2" spans="1:55" s="10" customFormat="1" ht="16.5" customHeight="1" x14ac:dyDescent="0.25">
      <c r="A2" s="157"/>
      <c r="B2" s="158"/>
      <c r="C2" s="172"/>
      <c r="D2" s="173"/>
      <c r="E2" s="173"/>
      <c r="F2" s="173"/>
      <c r="G2" s="173"/>
      <c r="H2" s="173"/>
      <c r="I2" s="174"/>
    </row>
    <row r="3" spans="1:55" ht="12.75" customHeight="1" x14ac:dyDescent="0.2">
      <c r="A3" s="129" t="s">
        <v>7</v>
      </c>
      <c r="B3" s="130"/>
      <c r="C3" s="135"/>
      <c r="D3" s="133"/>
      <c r="E3" s="133"/>
      <c r="F3" s="133"/>
      <c r="G3" s="134"/>
      <c r="H3" s="11" t="s">
        <v>9</v>
      </c>
      <c r="I3" s="12"/>
    </row>
    <row r="4" spans="1:55" ht="13.5" customHeight="1" thickBot="1" x14ac:dyDescent="0.25">
      <c r="A4" s="131" t="s">
        <v>10</v>
      </c>
      <c r="B4" s="132"/>
      <c r="C4" s="138" t="str">
        <f>'08 slaboproud'!C9:G9</f>
        <v>Slaboproudé zařízení</v>
      </c>
      <c r="D4" s="136"/>
      <c r="E4" s="136"/>
      <c r="F4" s="136"/>
      <c r="G4" s="137"/>
      <c r="H4" s="13" t="s">
        <v>11</v>
      </c>
      <c r="I4" s="14"/>
    </row>
    <row r="5" spans="1:55" ht="13.5" thickTop="1" x14ac:dyDescent="0.2">
      <c r="A5" s="15"/>
      <c r="B5" s="15"/>
      <c r="C5" s="16"/>
      <c r="D5" s="16"/>
      <c r="E5" s="16"/>
      <c r="F5" s="16"/>
      <c r="G5" s="16"/>
      <c r="H5" s="17"/>
      <c r="I5" s="17"/>
    </row>
    <row r="6" spans="1:55" ht="18" x14ac:dyDescent="0.25">
      <c r="A6" s="18" t="s">
        <v>12</v>
      </c>
      <c r="B6" s="19"/>
      <c r="C6" s="19"/>
      <c r="D6" s="19"/>
      <c r="E6" s="20"/>
      <c r="F6" s="19"/>
      <c r="G6" s="19"/>
      <c r="H6" s="19"/>
      <c r="I6" s="19"/>
      <c r="BC6" s="21"/>
    </row>
    <row r="7" spans="1:55" ht="13.5" thickBot="1" x14ac:dyDescent="0.25">
      <c r="BC7" s="21"/>
    </row>
    <row r="8" spans="1:55" s="28" customFormat="1" ht="13.5" thickBot="1" x14ac:dyDescent="0.25">
      <c r="A8" s="22"/>
      <c r="B8" s="23" t="s">
        <v>13</v>
      </c>
      <c r="C8" s="23"/>
      <c r="D8" s="24"/>
      <c r="E8" s="25" t="s">
        <v>14</v>
      </c>
      <c r="F8" s="26" t="s">
        <v>15</v>
      </c>
      <c r="G8" s="26" t="s">
        <v>16</v>
      </c>
      <c r="H8" s="26" t="s">
        <v>17</v>
      </c>
      <c r="I8" s="27" t="s">
        <v>18</v>
      </c>
      <c r="BC8" s="29"/>
    </row>
    <row r="9" spans="1:55" s="125" customFormat="1" ht="13.5" thickBot="1" x14ac:dyDescent="0.25">
      <c r="A9" s="161" t="s">
        <v>3</v>
      </c>
      <c r="B9" s="30" t="s">
        <v>111</v>
      </c>
      <c r="C9" s="124"/>
      <c r="D9" s="122"/>
      <c r="E9" s="33" t="s">
        <v>19</v>
      </c>
      <c r="F9" s="32" t="s">
        <v>19</v>
      </c>
      <c r="G9" s="34">
        <f>'08pol'!G32</f>
        <v>0</v>
      </c>
      <c r="H9" s="34" t="s">
        <v>19</v>
      </c>
      <c r="I9" s="34" t="s">
        <v>19</v>
      </c>
      <c r="BC9" s="126"/>
    </row>
    <row r="10" spans="1:55" s="125" customFormat="1" x14ac:dyDescent="0.2">
      <c r="A10" s="161" t="s">
        <v>4</v>
      </c>
      <c r="B10" s="35" t="s">
        <v>162</v>
      </c>
      <c r="C10" s="127"/>
      <c r="D10" s="123"/>
      <c r="E10" s="33" t="s">
        <v>19</v>
      </c>
      <c r="F10" s="33" t="s">
        <v>19</v>
      </c>
      <c r="G10" s="33" t="s">
        <v>19</v>
      </c>
      <c r="H10" s="33">
        <f>'08pol'!G50</f>
        <v>0</v>
      </c>
      <c r="I10" s="37" t="s">
        <v>19</v>
      </c>
    </row>
    <row r="11" spans="1:55" s="125" customFormat="1" x14ac:dyDescent="0.2">
      <c r="A11" s="162" t="s">
        <v>144</v>
      </c>
      <c r="B11" s="35" t="s">
        <v>145</v>
      </c>
      <c r="C11" s="127"/>
      <c r="D11" s="123"/>
      <c r="E11" s="33" t="s">
        <v>19</v>
      </c>
      <c r="F11" s="33" t="s">
        <v>19</v>
      </c>
      <c r="G11" s="33" t="s">
        <v>19</v>
      </c>
      <c r="H11" s="33">
        <f>'08pol'!G93</f>
        <v>0</v>
      </c>
      <c r="I11" s="37" t="s">
        <v>19</v>
      </c>
      <c r="BC11" s="126"/>
    </row>
    <row r="12" spans="1:55" s="125" customFormat="1" x14ac:dyDescent="0.2">
      <c r="A12" s="162" t="s">
        <v>159</v>
      </c>
      <c r="B12" s="35" t="s">
        <v>163</v>
      </c>
      <c r="C12" s="127"/>
      <c r="D12" s="123"/>
      <c r="E12" s="33" t="s">
        <v>19</v>
      </c>
      <c r="F12" s="33" t="s">
        <v>19</v>
      </c>
      <c r="G12" s="33">
        <f>'08pol'!G109</f>
        <v>0</v>
      </c>
      <c r="H12" s="33" t="s">
        <v>19</v>
      </c>
      <c r="I12" s="37" t="s">
        <v>19</v>
      </c>
    </row>
    <row r="13" spans="1:55" s="28" customFormat="1" x14ac:dyDescent="0.2">
      <c r="A13" s="162" t="s">
        <v>160</v>
      </c>
      <c r="B13" s="207" t="s">
        <v>164</v>
      </c>
      <c r="C13" s="175"/>
      <c r="D13" s="176"/>
      <c r="E13" s="163" t="s">
        <v>19</v>
      </c>
      <c r="F13" s="33" t="s">
        <v>19</v>
      </c>
      <c r="G13" s="33" t="s">
        <v>19</v>
      </c>
      <c r="H13" s="33">
        <f>'08pol'!G132</f>
        <v>0</v>
      </c>
      <c r="I13" s="37" t="s">
        <v>19</v>
      </c>
    </row>
    <row r="14" spans="1:55" s="28" customFormat="1" x14ac:dyDescent="0.2">
      <c r="A14" s="205" t="s">
        <v>161</v>
      </c>
      <c r="B14" s="207" t="s">
        <v>158</v>
      </c>
      <c r="C14" s="175"/>
      <c r="D14" s="176"/>
      <c r="E14" s="163" t="s">
        <v>19</v>
      </c>
      <c r="F14" s="33" t="s">
        <v>19</v>
      </c>
      <c r="G14" s="33" t="s">
        <v>19</v>
      </c>
      <c r="H14" s="164">
        <f>'08pol'!G151</f>
        <v>0</v>
      </c>
      <c r="I14" s="37" t="s">
        <v>19</v>
      </c>
    </row>
    <row r="15" spans="1:55" s="28" customFormat="1" x14ac:dyDescent="0.2">
      <c r="A15" s="205"/>
      <c r="B15" s="207"/>
      <c r="C15" s="175"/>
      <c r="D15" s="176"/>
      <c r="E15" s="163" t="s">
        <v>19</v>
      </c>
      <c r="F15" s="33" t="s">
        <v>19</v>
      </c>
      <c r="G15" s="33" t="s">
        <v>19</v>
      </c>
      <c r="H15" s="164" t="str">
        <f>IF(D15=0,"--------------",ROUND(D15*B15/100,0))</f>
        <v>--------------</v>
      </c>
      <c r="I15" s="37" t="s">
        <v>19</v>
      </c>
    </row>
    <row r="16" spans="1:55" s="28" customFormat="1" ht="13.5" thickBot="1" x14ac:dyDescent="0.25">
      <c r="A16" s="206"/>
      <c r="B16" s="208"/>
      <c r="C16" s="177"/>
      <c r="D16" s="178"/>
      <c r="E16" s="165" t="s">
        <v>19</v>
      </c>
      <c r="F16" s="121" t="s">
        <v>19</v>
      </c>
      <c r="G16" s="121" t="s">
        <v>19</v>
      </c>
      <c r="H16" s="164" t="str">
        <f>IF(D16=0,"--------------",ROUND(D16*B16/100,0))</f>
        <v>--------------</v>
      </c>
      <c r="I16" s="166" t="s">
        <v>19</v>
      </c>
    </row>
    <row r="17" spans="1:9" s="43" customFormat="1" ht="13.5" thickBot="1" x14ac:dyDescent="0.25">
      <c r="A17" s="38"/>
      <c r="B17" s="39" t="s">
        <v>21</v>
      </c>
      <c r="C17" s="39"/>
      <c r="D17" s="40"/>
      <c r="E17" s="41" t="str">
        <f>IF(SUM(E9:E16)&gt;0,SUM(E9:E16),"--------------")</f>
        <v>--------------</v>
      </c>
      <c r="F17" s="41" t="str">
        <f>IF(SUM(F9:F16)&gt;0,SUM(F9:F16),"--------------")</f>
        <v>--------------</v>
      </c>
      <c r="G17" s="41" t="str">
        <f>IF(SUM(G9:G16)&gt;0,SUM(G9:G16),"--------------")</f>
        <v>--------------</v>
      </c>
      <c r="H17" s="41" t="str">
        <f>IF(SUM(H9:H16)&gt;0,SUM(H9:H16),"--------------")</f>
        <v>--------------</v>
      </c>
      <c r="I17" s="42" t="str">
        <f>IF(SUM(I9:I16)&gt;0,SUM(I9:I16),"--------------")</f>
        <v>--------------</v>
      </c>
    </row>
    <row r="18" spans="1:9" x14ac:dyDescent="0.2">
      <c r="A18" s="28"/>
      <c r="B18" s="28"/>
      <c r="C18" s="28"/>
      <c r="D18" s="28"/>
      <c r="E18" s="28"/>
      <c r="F18" s="28"/>
      <c r="G18" s="28"/>
      <c r="H18" s="28"/>
      <c r="I18" s="28"/>
    </row>
    <row r="19" spans="1:9" x14ac:dyDescent="0.2">
      <c r="A19" s="28"/>
      <c r="B19" s="28"/>
      <c r="C19" s="28"/>
      <c r="D19" s="28"/>
      <c r="E19" s="28"/>
      <c r="F19" s="28"/>
      <c r="G19" s="28"/>
      <c r="H19" s="28"/>
      <c r="I19" s="28"/>
    </row>
    <row r="20" spans="1:9" x14ac:dyDescent="0.2">
      <c r="F20" s="46"/>
      <c r="G20" s="47"/>
      <c r="H20" s="47"/>
      <c r="I20" s="48"/>
    </row>
    <row r="21" spans="1:9" x14ac:dyDescent="0.2">
      <c r="F21" s="46"/>
      <c r="G21" s="47"/>
      <c r="H21" s="47"/>
      <c r="I21" s="48"/>
    </row>
    <row r="22" spans="1:9" x14ac:dyDescent="0.2">
      <c r="F22" s="46"/>
      <c r="G22" s="47"/>
      <c r="H22" s="47"/>
      <c r="I22" s="48"/>
    </row>
    <row r="23" spans="1:9" x14ac:dyDescent="0.2">
      <c r="F23" s="46"/>
      <c r="G23" s="47"/>
      <c r="H23" s="47"/>
      <c r="I23" s="48"/>
    </row>
    <row r="24" spans="1:9" x14ac:dyDescent="0.2">
      <c r="F24" s="46"/>
      <c r="G24" s="47"/>
      <c r="H24" s="47"/>
      <c r="I24" s="48"/>
    </row>
    <row r="25" spans="1:9" x14ac:dyDescent="0.2">
      <c r="F25" s="46"/>
      <c r="G25" s="47"/>
      <c r="H25" s="47"/>
      <c r="I25" s="48"/>
    </row>
    <row r="26" spans="1:9" x14ac:dyDescent="0.2">
      <c r="F26" s="46"/>
      <c r="G26" s="47"/>
      <c r="H26" s="47"/>
      <c r="I26" s="48"/>
    </row>
  </sheetData>
  <phoneticPr fontId="44" type="noConversion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&amp;Rstránka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-0.249977111117893"/>
  </sheetPr>
  <dimension ref="A1:I169"/>
  <sheetViews>
    <sheetView view="pageBreakPreview" zoomScale="130" zoomScaleNormal="100" zoomScaleSheetLayoutView="130" workbookViewId="0">
      <pane ySplit="7" topLeftCell="A20" activePane="bottomLeft" state="frozen"/>
      <selection activeCell="M16" sqref="M16"/>
      <selection pane="bottomLeft" activeCell="F150" sqref="F150"/>
    </sheetView>
  </sheetViews>
  <sheetFormatPr defaultRowHeight="12.75" x14ac:dyDescent="0.2"/>
  <cols>
    <col min="1" max="1" width="4.42578125" style="202" customWidth="1"/>
    <col min="2" max="2" width="10.5703125" style="1" customWidth="1"/>
    <col min="3" max="3" width="49.7109375" style="1" customWidth="1"/>
    <col min="4" max="4" width="5.5703125" style="1" customWidth="1"/>
    <col min="5" max="5" width="10" style="9" customWidth="1"/>
    <col min="6" max="6" width="11.28515625" style="1" customWidth="1"/>
    <col min="7" max="7" width="16.140625" style="219" customWidth="1"/>
    <col min="8" max="8" width="10.85546875" style="1" customWidth="1"/>
    <col min="9" max="9" width="12.7109375" style="1" customWidth="1"/>
    <col min="10" max="16384" width="9.140625" style="1"/>
  </cols>
  <sheetData>
    <row r="1" spans="1:9" customFormat="1" ht="15.75" thickTop="1" x14ac:dyDescent="0.25">
      <c r="A1" s="199" t="s">
        <v>6</v>
      </c>
      <c r="B1" s="139"/>
      <c r="C1" s="349" t="s">
        <v>204</v>
      </c>
      <c r="D1" s="142"/>
      <c r="E1" s="167"/>
      <c r="F1" s="167"/>
      <c r="G1" s="209"/>
      <c r="H1" s="167"/>
      <c r="I1" s="168"/>
    </row>
    <row r="2" spans="1:9" customFormat="1" x14ac:dyDescent="0.2">
      <c r="A2" s="200" t="s">
        <v>7</v>
      </c>
      <c r="B2" s="140"/>
      <c r="C2" s="135"/>
      <c r="D2" s="143"/>
      <c r="E2" s="140"/>
      <c r="F2" s="140"/>
      <c r="G2" s="210"/>
      <c r="H2" s="11" t="s">
        <v>9</v>
      </c>
      <c r="I2" s="300"/>
    </row>
    <row r="3" spans="1:9" customFormat="1" ht="13.5" thickBot="1" x14ac:dyDescent="0.25">
      <c r="A3" s="201" t="s">
        <v>10</v>
      </c>
      <c r="B3" s="141"/>
      <c r="C3" s="138" t="str">
        <f>'08rek'!C4</f>
        <v>Slaboproudé zařízení</v>
      </c>
      <c r="D3" s="144"/>
      <c r="E3" s="141"/>
      <c r="F3" s="141"/>
      <c r="G3" s="211"/>
      <c r="H3" s="13" t="s">
        <v>11</v>
      </c>
      <c r="I3" s="301"/>
    </row>
    <row r="4" spans="1:9" ht="16.5" thickTop="1" x14ac:dyDescent="0.25">
      <c r="A4" s="400" t="s">
        <v>5</v>
      </c>
      <c r="B4" s="400"/>
      <c r="C4" s="400"/>
      <c r="D4" s="400"/>
      <c r="E4" s="400"/>
      <c r="F4" s="400"/>
      <c r="G4" s="400"/>
      <c r="H4" s="400"/>
      <c r="I4" s="400"/>
    </row>
    <row r="5" spans="1:9" ht="6" customHeight="1" x14ac:dyDescent="0.2">
      <c r="B5" s="2"/>
      <c r="C5" s="3"/>
      <c r="D5" s="3"/>
      <c r="E5" s="4"/>
      <c r="F5" s="3"/>
      <c r="G5" s="212"/>
    </row>
    <row r="6" spans="1:9" ht="6" customHeight="1" thickBot="1" x14ac:dyDescent="0.25">
      <c r="A6" s="5"/>
      <c r="B6" s="6"/>
      <c r="C6" s="6"/>
      <c r="D6" s="7"/>
      <c r="E6" s="8"/>
      <c r="F6" s="7"/>
      <c r="G6" s="213"/>
      <c r="H6" s="7"/>
      <c r="I6" s="7"/>
    </row>
    <row r="7" spans="1:9" ht="15.75" thickBot="1" x14ac:dyDescent="0.3">
      <c r="A7" s="203" t="s">
        <v>75</v>
      </c>
      <c r="B7" s="179" t="s">
        <v>76</v>
      </c>
      <c r="C7" s="180" t="s">
        <v>77</v>
      </c>
      <c r="D7" s="180" t="s">
        <v>78</v>
      </c>
      <c r="E7" s="181" t="s">
        <v>8</v>
      </c>
      <c r="F7" s="181" t="s">
        <v>79</v>
      </c>
      <c r="G7" s="214" t="s">
        <v>80</v>
      </c>
      <c r="H7" s="182" t="s">
        <v>81</v>
      </c>
      <c r="I7" s="183" t="s">
        <v>82</v>
      </c>
    </row>
    <row r="8" spans="1:9" s="153" customFormat="1" ht="15" x14ac:dyDescent="0.25">
      <c r="A8" s="230"/>
      <c r="B8" s="231"/>
      <c r="C8" s="232"/>
      <c r="D8" s="233"/>
      <c r="E8" s="234"/>
      <c r="F8" s="235"/>
      <c r="G8" s="236"/>
      <c r="H8" s="237"/>
      <c r="I8" s="238"/>
    </row>
    <row r="9" spans="1:9" s="153" customFormat="1" ht="15" x14ac:dyDescent="0.25">
      <c r="A9" s="239"/>
      <c r="B9" s="240" t="s">
        <v>3</v>
      </c>
      <c r="C9" s="240" t="s">
        <v>111</v>
      </c>
      <c r="D9" s="241"/>
      <c r="E9" s="241"/>
      <c r="F9" s="242"/>
      <c r="G9" s="243"/>
      <c r="H9" s="244"/>
      <c r="I9" s="245"/>
    </row>
    <row r="10" spans="1:9" s="228" customFormat="1" ht="12.95" customHeight="1" x14ac:dyDescent="0.25">
      <c r="A10" s="246">
        <v>1</v>
      </c>
      <c r="B10" s="306">
        <v>110011</v>
      </c>
      <c r="C10" s="307" t="s">
        <v>112</v>
      </c>
      <c r="D10" s="248" t="s">
        <v>74</v>
      </c>
      <c r="E10" s="308">
        <v>1</v>
      </c>
      <c r="F10" s="309">
        <v>0</v>
      </c>
      <c r="G10" s="250">
        <f>E10*F10</f>
        <v>0</v>
      </c>
      <c r="H10" s="248"/>
      <c r="I10" s="251"/>
    </row>
    <row r="11" spans="1:9" s="228" customFormat="1" ht="12.95" customHeight="1" x14ac:dyDescent="0.25">
      <c r="A11" s="246">
        <v>2</v>
      </c>
      <c r="B11" s="306">
        <v>110030</v>
      </c>
      <c r="C11" s="307" t="s">
        <v>113</v>
      </c>
      <c r="D11" s="248" t="s">
        <v>74</v>
      </c>
      <c r="E11" s="310">
        <v>1</v>
      </c>
      <c r="F11" s="309">
        <v>0</v>
      </c>
      <c r="G11" s="250">
        <f t="shared" ref="G11:G30" si="0">E11*F11</f>
        <v>0</v>
      </c>
      <c r="H11" s="248"/>
      <c r="I11" s="251"/>
    </row>
    <row r="12" spans="1:9" s="228" customFormat="1" ht="12.95" customHeight="1" x14ac:dyDescent="0.25">
      <c r="A12" s="246">
        <v>3</v>
      </c>
      <c r="B12" s="306">
        <v>110040</v>
      </c>
      <c r="C12" s="307" t="s">
        <v>114</v>
      </c>
      <c r="D12" s="248" t="s">
        <v>74</v>
      </c>
      <c r="E12" s="310">
        <v>1</v>
      </c>
      <c r="F12" s="309">
        <v>0</v>
      </c>
      <c r="G12" s="250">
        <f t="shared" si="0"/>
        <v>0</v>
      </c>
      <c r="H12" s="248"/>
      <c r="I12" s="251"/>
    </row>
    <row r="13" spans="1:9" s="228" customFormat="1" ht="12.95" customHeight="1" x14ac:dyDescent="0.25">
      <c r="A13" s="246">
        <v>4</v>
      </c>
      <c r="B13" s="306">
        <v>120001</v>
      </c>
      <c r="C13" s="307" t="s">
        <v>115</v>
      </c>
      <c r="D13" s="248" t="s">
        <v>74</v>
      </c>
      <c r="E13" s="308">
        <v>45</v>
      </c>
      <c r="F13" s="309">
        <v>0</v>
      </c>
      <c r="G13" s="250">
        <f t="shared" si="0"/>
        <v>0</v>
      </c>
      <c r="H13" s="248"/>
      <c r="I13" s="251"/>
    </row>
    <row r="14" spans="1:9" s="228" customFormat="1" ht="12.95" customHeight="1" x14ac:dyDescent="0.25">
      <c r="A14" s="246">
        <v>5</v>
      </c>
      <c r="B14" s="306">
        <v>120002</v>
      </c>
      <c r="C14" s="307" t="s">
        <v>116</v>
      </c>
      <c r="D14" s="248" t="s">
        <v>74</v>
      </c>
      <c r="E14" s="308">
        <v>1</v>
      </c>
      <c r="F14" s="309">
        <v>0</v>
      </c>
      <c r="G14" s="250">
        <f t="shared" si="0"/>
        <v>0</v>
      </c>
      <c r="H14" s="248"/>
      <c r="I14" s="251"/>
    </row>
    <row r="15" spans="1:9" s="228" customFormat="1" ht="12.95" customHeight="1" x14ac:dyDescent="0.25">
      <c r="A15" s="246">
        <v>6</v>
      </c>
      <c r="B15" s="306">
        <v>110110</v>
      </c>
      <c r="C15" s="307" t="s">
        <v>117</v>
      </c>
      <c r="D15" s="248" t="s">
        <v>74</v>
      </c>
      <c r="E15" s="308">
        <v>32</v>
      </c>
      <c r="F15" s="309">
        <v>0</v>
      </c>
      <c r="G15" s="250">
        <f t="shared" si="0"/>
        <v>0</v>
      </c>
      <c r="H15" s="248"/>
      <c r="I15" s="251"/>
    </row>
    <row r="16" spans="1:9" s="228" customFormat="1" ht="12.95" customHeight="1" x14ac:dyDescent="0.25">
      <c r="A16" s="246">
        <v>7</v>
      </c>
      <c r="B16" s="306">
        <v>110130</v>
      </c>
      <c r="C16" s="307" t="s">
        <v>118</v>
      </c>
      <c r="D16" s="248" t="s">
        <v>74</v>
      </c>
      <c r="E16" s="308">
        <v>32</v>
      </c>
      <c r="F16" s="309">
        <v>0</v>
      </c>
      <c r="G16" s="250">
        <f t="shared" si="0"/>
        <v>0</v>
      </c>
      <c r="H16" s="248"/>
      <c r="I16" s="251"/>
    </row>
    <row r="17" spans="1:9" s="228" customFormat="1" ht="12.95" customHeight="1" x14ac:dyDescent="0.25">
      <c r="A17" s="246">
        <v>8</v>
      </c>
      <c r="B17" s="306">
        <v>110190</v>
      </c>
      <c r="C17" s="307" t="s">
        <v>119</v>
      </c>
      <c r="D17" s="248" t="s">
        <v>74</v>
      </c>
      <c r="E17" s="308">
        <v>32</v>
      </c>
      <c r="F17" s="309">
        <v>0</v>
      </c>
      <c r="G17" s="250">
        <f t="shared" si="0"/>
        <v>0</v>
      </c>
      <c r="H17" s="248"/>
      <c r="I17" s="251"/>
    </row>
    <row r="18" spans="1:9" s="228" customFormat="1" ht="12.95" customHeight="1" x14ac:dyDescent="0.25">
      <c r="A18" s="246">
        <v>9</v>
      </c>
      <c r="B18" s="306">
        <v>110210</v>
      </c>
      <c r="C18" s="307" t="s">
        <v>120</v>
      </c>
      <c r="D18" s="248" t="s">
        <v>74</v>
      </c>
      <c r="E18" s="308">
        <v>13</v>
      </c>
      <c r="F18" s="309">
        <v>0</v>
      </c>
      <c r="G18" s="250">
        <f t="shared" si="0"/>
        <v>0</v>
      </c>
      <c r="H18" s="248"/>
      <c r="I18" s="251"/>
    </row>
    <row r="19" spans="1:9" s="228" customFormat="1" ht="12.95" customHeight="1" x14ac:dyDescent="0.25">
      <c r="A19" s="246">
        <v>10</v>
      </c>
      <c r="B19" s="306">
        <v>110250</v>
      </c>
      <c r="C19" s="307" t="s">
        <v>121</v>
      </c>
      <c r="D19" s="248" t="s">
        <v>74</v>
      </c>
      <c r="E19" s="308">
        <v>1</v>
      </c>
      <c r="F19" s="309">
        <v>0</v>
      </c>
      <c r="G19" s="250">
        <f t="shared" si="0"/>
        <v>0</v>
      </c>
      <c r="H19" s="248"/>
      <c r="I19" s="251"/>
    </row>
    <row r="20" spans="1:9" s="228" customFormat="1" ht="12.95" customHeight="1" x14ac:dyDescent="0.25">
      <c r="A20" s="246">
        <v>11</v>
      </c>
      <c r="B20" s="306">
        <v>110280</v>
      </c>
      <c r="C20" s="307" t="s">
        <v>122</v>
      </c>
      <c r="D20" s="248" t="s">
        <v>74</v>
      </c>
      <c r="E20" s="308">
        <v>1</v>
      </c>
      <c r="F20" s="309">
        <v>0</v>
      </c>
      <c r="G20" s="250">
        <f t="shared" si="0"/>
        <v>0</v>
      </c>
      <c r="H20" s="248"/>
      <c r="I20" s="251"/>
    </row>
    <row r="21" spans="1:9" s="228" customFormat="1" ht="12.95" customHeight="1" x14ac:dyDescent="0.25">
      <c r="A21" s="246">
        <v>12</v>
      </c>
      <c r="B21" s="306">
        <v>110330</v>
      </c>
      <c r="C21" s="307" t="s">
        <v>123</v>
      </c>
      <c r="D21" s="248" t="s">
        <v>74</v>
      </c>
      <c r="E21" s="308">
        <v>1</v>
      </c>
      <c r="F21" s="309">
        <v>0</v>
      </c>
      <c r="G21" s="250">
        <f t="shared" si="0"/>
        <v>0</v>
      </c>
      <c r="H21" s="248"/>
      <c r="I21" s="251"/>
    </row>
    <row r="22" spans="1:9" s="228" customFormat="1" ht="12.95" customHeight="1" x14ac:dyDescent="0.25">
      <c r="A22" s="246">
        <v>13</v>
      </c>
      <c r="B22" s="306">
        <v>110400</v>
      </c>
      <c r="C22" s="307" t="s">
        <v>124</v>
      </c>
      <c r="D22" s="248" t="s">
        <v>74</v>
      </c>
      <c r="E22" s="308">
        <v>7</v>
      </c>
      <c r="F22" s="309">
        <v>0</v>
      </c>
      <c r="G22" s="250">
        <f t="shared" si="0"/>
        <v>0</v>
      </c>
      <c r="H22" s="248"/>
      <c r="I22" s="251"/>
    </row>
    <row r="23" spans="1:9" s="228" customFormat="1" ht="12.95" customHeight="1" x14ac:dyDescent="0.25">
      <c r="A23" s="246">
        <v>14</v>
      </c>
      <c r="B23" s="306">
        <v>110410</v>
      </c>
      <c r="C23" s="307" t="s">
        <v>125</v>
      </c>
      <c r="D23" s="248" t="s">
        <v>74</v>
      </c>
      <c r="E23" s="308">
        <v>8</v>
      </c>
      <c r="F23" s="309">
        <v>0</v>
      </c>
      <c r="G23" s="250">
        <f t="shared" si="0"/>
        <v>0</v>
      </c>
      <c r="H23" s="248"/>
      <c r="I23" s="251"/>
    </row>
    <row r="24" spans="1:9" s="228" customFormat="1" ht="12.95" customHeight="1" x14ac:dyDescent="0.25">
      <c r="A24" s="246">
        <v>15</v>
      </c>
      <c r="B24" s="306">
        <v>110440</v>
      </c>
      <c r="C24" s="307" t="s">
        <v>126</v>
      </c>
      <c r="D24" s="248" t="s">
        <v>74</v>
      </c>
      <c r="E24" s="308">
        <v>14</v>
      </c>
      <c r="F24" s="309">
        <v>0</v>
      </c>
      <c r="G24" s="250">
        <f t="shared" si="0"/>
        <v>0</v>
      </c>
      <c r="H24" s="248"/>
      <c r="I24" s="251"/>
    </row>
    <row r="25" spans="1:9" s="228" customFormat="1" ht="12.95" customHeight="1" x14ac:dyDescent="0.25">
      <c r="A25" s="246">
        <v>16</v>
      </c>
      <c r="B25" s="306">
        <v>110470</v>
      </c>
      <c r="C25" s="307" t="s">
        <v>127</v>
      </c>
      <c r="D25" s="248" t="s">
        <v>74</v>
      </c>
      <c r="E25" s="308">
        <v>1</v>
      </c>
      <c r="F25" s="309">
        <v>0</v>
      </c>
      <c r="G25" s="250">
        <f t="shared" si="0"/>
        <v>0</v>
      </c>
      <c r="H25" s="248"/>
      <c r="I25" s="251"/>
    </row>
    <row r="26" spans="1:9" s="228" customFormat="1" ht="12.95" customHeight="1" x14ac:dyDescent="0.25">
      <c r="A26" s="246">
        <v>17</v>
      </c>
      <c r="B26" s="306">
        <v>110640</v>
      </c>
      <c r="C26" s="307" t="s">
        <v>128</v>
      </c>
      <c r="D26" s="248" t="s">
        <v>74</v>
      </c>
      <c r="E26" s="308">
        <v>9</v>
      </c>
      <c r="F26" s="309">
        <v>0</v>
      </c>
      <c r="G26" s="250">
        <f t="shared" si="0"/>
        <v>0</v>
      </c>
      <c r="H26" s="252"/>
      <c r="I26" s="253"/>
    </row>
    <row r="27" spans="1:9" s="228" customFormat="1" ht="12.95" customHeight="1" x14ac:dyDescent="0.25">
      <c r="A27" s="246">
        <v>18</v>
      </c>
      <c r="B27" s="306">
        <v>110090</v>
      </c>
      <c r="C27" s="307" t="s">
        <v>129</v>
      </c>
      <c r="D27" s="248" t="s">
        <v>74</v>
      </c>
      <c r="E27" s="308">
        <v>1</v>
      </c>
      <c r="F27" s="309">
        <v>0</v>
      </c>
      <c r="G27" s="250">
        <f t="shared" si="0"/>
        <v>0</v>
      </c>
      <c r="H27" s="252"/>
      <c r="I27" s="253"/>
    </row>
    <row r="28" spans="1:9" s="228" customFormat="1" ht="12.95" customHeight="1" x14ac:dyDescent="0.25">
      <c r="A28" s="246">
        <v>19</v>
      </c>
      <c r="B28" s="306">
        <v>110790</v>
      </c>
      <c r="C28" s="307" t="s">
        <v>130</v>
      </c>
      <c r="D28" s="248" t="s">
        <v>74</v>
      </c>
      <c r="E28" s="308">
        <v>1</v>
      </c>
      <c r="F28" s="309">
        <v>0</v>
      </c>
      <c r="G28" s="250">
        <f t="shared" si="0"/>
        <v>0</v>
      </c>
      <c r="H28" s="252"/>
      <c r="I28" s="253"/>
    </row>
    <row r="29" spans="1:9" s="228" customFormat="1" ht="12.95" customHeight="1" x14ac:dyDescent="0.25">
      <c r="A29" s="246">
        <v>20</v>
      </c>
      <c r="B29" s="306">
        <v>110490</v>
      </c>
      <c r="C29" s="307" t="s">
        <v>88</v>
      </c>
      <c r="D29" s="248" t="s">
        <v>74</v>
      </c>
      <c r="E29" s="308">
        <v>1</v>
      </c>
      <c r="F29" s="309">
        <v>0</v>
      </c>
      <c r="G29" s="250">
        <f t="shared" si="0"/>
        <v>0</v>
      </c>
      <c r="H29" s="252"/>
      <c r="I29" s="253"/>
    </row>
    <row r="30" spans="1:9" s="228" customFormat="1" ht="12.95" customHeight="1" x14ac:dyDescent="0.25">
      <c r="A30" s="246">
        <v>21</v>
      </c>
      <c r="B30" s="306"/>
      <c r="C30" s="307" t="s">
        <v>131</v>
      </c>
      <c r="D30" s="248" t="s">
        <v>74</v>
      </c>
      <c r="E30" s="308">
        <v>125</v>
      </c>
      <c r="F30" s="309">
        <v>0</v>
      </c>
      <c r="G30" s="250">
        <f t="shared" si="0"/>
        <v>0</v>
      </c>
      <c r="H30" s="252"/>
      <c r="I30" s="253"/>
    </row>
    <row r="31" spans="1:9" s="220" customFormat="1" ht="12.95" customHeight="1" x14ac:dyDescent="0.2">
      <c r="A31" s="254"/>
      <c r="B31" s="255"/>
      <c r="C31" s="256"/>
      <c r="D31" s="256"/>
      <c r="E31" s="255"/>
      <c r="F31" s="257"/>
      <c r="G31" s="258"/>
      <c r="H31" s="259"/>
      <c r="I31" s="260"/>
    </row>
    <row r="32" spans="1:9" s="153" customFormat="1" ht="15" x14ac:dyDescent="0.25">
      <c r="A32" s="261"/>
      <c r="B32" s="262"/>
      <c r="C32" s="263" t="s">
        <v>91</v>
      </c>
      <c r="D32" s="264" t="s">
        <v>2</v>
      </c>
      <c r="E32" s="265"/>
      <c r="F32" s="266"/>
      <c r="G32" s="267">
        <f>SUM(G10:G31)</f>
        <v>0</v>
      </c>
      <c r="H32" s="268"/>
      <c r="I32" s="269"/>
    </row>
    <row r="33" spans="1:9" s="153" customFormat="1" ht="15.75" x14ac:dyDescent="0.25">
      <c r="A33" s="239"/>
      <c r="B33" s="270"/>
      <c r="C33" s="240"/>
      <c r="D33" s="271"/>
      <c r="E33" s="240"/>
      <c r="F33" s="272"/>
      <c r="G33" s="273"/>
      <c r="H33" s="272"/>
      <c r="I33" s="274"/>
    </row>
    <row r="34" spans="1:9" s="153" customFormat="1" ht="15" x14ac:dyDescent="0.25">
      <c r="A34" s="239"/>
      <c r="B34" s="240" t="s">
        <v>4</v>
      </c>
      <c r="C34" s="240" t="s">
        <v>132</v>
      </c>
      <c r="D34" s="282"/>
      <c r="E34" s="283"/>
      <c r="F34" s="244"/>
      <c r="G34" s="243"/>
      <c r="H34" s="283"/>
      <c r="I34" s="284"/>
    </row>
    <row r="35" spans="1:9" s="228" customFormat="1" ht="12.95" customHeight="1" x14ac:dyDescent="0.25">
      <c r="A35" s="246">
        <v>22</v>
      </c>
      <c r="B35" s="247"/>
      <c r="C35" s="228" t="s">
        <v>133</v>
      </c>
      <c r="D35" s="248" t="s">
        <v>87</v>
      </c>
      <c r="E35" s="247">
        <v>400</v>
      </c>
      <c r="F35" s="285">
        <v>0</v>
      </c>
      <c r="G35" s="250">
        <f t="shared" ref="G35:G48" si="1">E35*F35</f>
        <v>0</v>
      </c>
      <c r="H35" s="252"/>
      <c r="I35" s="286"/>
    </row>
    <row r="36" spans="1:9" s="228" customFormat="1" ht="12.95" customHeight="1" x14ac:dyDescent="0.25">
      <c r="A36" s="246">
        <v>23</v>
      </c>
      <c r="B36" s="247"/>
      <c r="C36" s="228" t="s">
        <v>134</v>
      </c>
      <c r="D36" s="248" t="s">
        <v>87</v>
      </c>
      <c r="E36" s="247">
        <v>400</v>
      </c>
      <c r="F36" s="285">
        <v>0</v>
      </c>
      <c r="G36" s="250">
        <f t="shared" si="1"/>
        <v>0</v>
      </c>
      <c r="H36" s="252"/>
      <c r="I36" s="286"/>
    </row>
    <row r="37" spans="1:9" s="228" customFormat="1" ht="12.95" customHeight="1" x14ac:dyDescent="0.25">
      <c r="A37" s="246">
        <v>24</v>
      </c>
      <c r="B37" s="247"/>
      <c r="C37" s="228" t="s">
        <v>135</v>
      </c>
      <c r="D37" s="248" t="s">
        <v>74</v>
      </c>
      <c r="E37" s="249">
        <v>10</v>
      </c>
      <c r="F37" s="285">
        <v>0</v>
      </c>
      <c r="G37" s="250">
        <f t="shared" si="1"/>
        <v>0</v>
      </c>
      <c r="H37" s="252"/>
      <c r="I37" s="286"/>
    </row>
    <row r="38" spans="1:9" s="228" customFormat="1" ht="12.95" customHeight="1" x14ac:dyDescent="0.25">
      <c r="A38" s="246">
        <v>25</v>
      </c>
      <c r="B38" s="247"/>
      <c r="C38" s="228" t="s">
        <v>136</v>
      </c>
      <c r="D38" s="248" t="s">
        <v>74</v>
      </c>
      <c r="E38" s="249">
        <v>15</v>
      </c>
      <c r="F38" s="285">
        <v>0</v>
      </c>
      <c r="G38" s="250">
        <f t="shared" si="1"/>
        <v>0</v>
      </c>
      <c r="H38" s="252"/>
      <c r="I38" s="286"/>
    </row>
    <row r="39" spans="1:9" s="228" customFormat="1" ht="12.95" customHeight="1" x14ac:dyDescent="0.25">
      <c r="A39" s="246">
        <v>26</v>
      </c>
      <c r="B39" s="247"/>
      <c r="C39" s="228" t="s">
        <v>137</v>
      </c>
      <c r="D39" s="248" t="s">
        <v>74</v>
      </c>
      <c r="E39" s="249">
        <v>85</v>
      </c>
      <c r="F39" s="285">
        <v>0</v>
      </c>
      <c r="G39" s="250">
        <f t="shared" si="1"/>
        <v>0</v>
      </c>
      <c r="H39" s="252"/>
      <c r="I39" s="286"/>
    </row>
    <row r="40" spans="1:9" s="228" customFormat="1" ht="12.95" customHeight="1" x14ac:dyDescent="0.25">
      <c r="A40" s="246">
        <v>27</v>
      </c>
      <c r="B40" s="247"/>
      <c r="C40" s="311" t="s">
        <v>138</v>
      </c>
      <c r="D40" s="248" t="s">
        <v>87</v>
      </c>
      <c r="E40" s="249">
        <v>80</v>
      </c>
      <c r="F40" s="285">
        <v>0</v>
      </c>
      <c r="G40" s="250">
        <f t="shared" si="1"/>
        <v>0</v>
      </c>
      <c r="H40" s="252"/>
      <c r="I40" s="286"/>
    </row>
    <row r="41" spans="1:9" s="228" customFormat="1" ht="12.95" customHeight="1" x14ac:dyDescent="0.25">
      <c r="A41" s="246">
        <v>28</v>
      </c>
      <c r="B41" s="247"/>
      <c r="C41" s="311" t="s">
        <v>139</v>
      </c>
      <c r="D41" s="248" t="s">
        <v>87</v>
      </c>
      <c r="E41" s="249">
        <v>520</v>
      </c>
      <c r="F41" s="285">
        <v>0</v>
      </c>
      <c r="G41" s="250">
        <f t="shared" si="1"/>
        <v>0</v>
      </c>
      <c r="H41" s="252"/>
      <c r="I41" s="286"/>
    </row>
    <row r="42" spans="1:9" s="228" customFormat="1" ht="12.95" customHeight="1" x14ac:dyDescent="0.25">
      <c r="A42" s="246">
        <v>29</v>
      </c>
      <c r="B42" s="247"/>
      <c r="C42" s="311" t="s">
        <v>95</v>
      </c>
      <c r="D42" s="248" t="s">
        <v>87</v>
      </c>
      <c r="E42" s="249">
        <v>80</v>
      </c>
      <c r="F42" s="285">
        <v>0</v>
      </c>
      <c r="G42" s="250">
        <f t="shared" si="1"/>
        <v>0</v>
      </c>
      <c r="H42" s="252"/>
      <c r="I42" s="286"/>
    </row>
    <row r="43" spans="1:9" s="228" customFormat="1" ht="12.95" customHeight="1" x14ac:dyDescent="0.25">
      <c r="A43" s="246">
        <v>30</v>
      </c>
      <c r="B43" s="312">
        <v>109903</v>
      </c>
      <c r="C43" s="228" t="s">
        <v>89</v>
      </c>
      <c r="D43" s="248" t="s">
        <v>74</v>
      </c>
      <c r="E43" s="249">
        <v>15</v>
      </c>
      <c r="F43" s="285">
        <v>0</v>
      </c>
      <c r="G43" s="250">
        <f t="shared" si="1"/>
        <v>0</v>
      </c>
      <c r="H43" s="252"/>
      <c r="I43" s="286"/>
    </row>
    <row r="44" spans="1:9" s="228" customFormat="1" ht="12.95" customHeight="1" x14ac:dyDescent="0.25">
      <c r="A44" s="246">
        <v>31</v>
      </c>
      <c r="B44" s="312">
        <v>110900</v>
      </c>
      <c r="C44" s="228" t="s">
        <v>140</v>
      </c>
      <c r="D44" s="248" t="s">
        <v>74</v>
      </c>
      <c r="E44" s="249">
        <v>1</v>
      </c>
      <c r="F44" s="285">
        <v>0</v>
      </c>
      <c r="G44" s="250">
        <f t="shared" si="1"/>
        <v>0</v>
      </c>
      <c r="H44" s="252"/>
      <c r="I44" s="286"/>
    </row>
    <row r="45" spans="1:9" s="228" customFormat="1" ht="12.95" customHeight="1" x14ac:dyDescent="0.25">
      <c r="A45" s="246">
        <v>32</v>
      </c>
      <c r="B45" s="312">
        <v>110901</v>
      </c>
      <c r="C45" s="228" t="s">
        <v>141</v>
      </c>
      <c r="D45" s="287" t="s">
        <v>87</v>
      </c>
      <c r="E45" s="249">
        <v>1</v>
      </c>
      <c r="F45" s="285">
        <v>0</v>
      </c>
      <c r="G45" s="250">
        <f t="shared" si="1"/>
        <v>0</v>
      </c>
      <c r="H45" s="252"/>
      <c r="I45" s="286"/>
    </row>
    <row r="46" spans="1:9" s="228" customFormat="1" ht="12.95" customHeight="1" x14ac:dyDescent="0.25">
      <c r="A46" s="246">
        <v>33</v>
      </c>
      <c r="B46" s="312">
        <v>110902</v>
      </c>
      <c r="C46" s="228" t="s">
        <v>142</v>
      </c>
      <c r="D46" s="287" t="s">
        <v>87</v>
      </c>
      <c r="E46" s="249">
        <v>32</v>
      </c>
      <c r="F46" s="285">
        <v>0</v>
      </c>
      <c r="G46" s="250">
        <f t="shared" si="1"/>
        <v>0</v>
      </c>
      <c r="H46" s="252"/>
      <c r="I46" s="286"/>
    </row>
    <row r="47" spans="1:9" s="228" customFormat="1" ht="12.95" customHeight="1" x14ac:dyDescent="0.25">
      <c r="A47" s="246">
        <v>34</v>
      </c>
      <c r="B47" s="312">
        <v>110911</v>
      </c>
      <c r="C47" s="228" t="s">
        <v>143</v>
      </c>
      <c r="D47" s="287" t="s">
        <v>87</v>
      </c>
      <c r="E47" s="249">
        <v>31</v>
      </c>
      <c r="F47" s="285">
        <v>0</v>
      </c>
      <c r="G47" s="250">
        <f t="shared" si="1"/>
        <v>0</v>
      </c>
      <c r="H47" s="252"/>
      <c r="I47" s="286"/>
    </row>
    <row r="48" spans="1:9" s="228" customFormat="1" ht="12.95" customHeight="1" x14ac:dyDescent="0.25">
      <c r="A48" s="246">
        <v>35</v>
      </c>
      <c r="B48" s="312">
        <v>110920</v>
      </c>
      <c r="C48" s="228" t="s">
        <v>90</v>
      </c>
      <c r="D48" s="248" t="s">
        <v>74</v>
      </c>
      <c r="E48" s="249">
        <v>15</v>
      </c>
      <c r="F48" s="285">
        <v>0</v>
      </c>
      <c r="G48" s="250">
        <f t="shared" si="1"/>
        <v>0</v>
      </c>
      <c r="H48" s="252"/>
      <c r="I48" s="286"/>
    </row>
    <row r="49" spans="1:9" s="220" customFormat="1" ht="12.95" customHeight="1" x14ac:dyDescent="0.2">
      <c r="A49" s="254"/>
      <c r="B49" s="255"/>
      <c r="C49" s="256"/>
      <c r="D49" s="256"/>
      <c r="E49" s="288"/>
      <c r="F49" s="289"/>
      <c r="G49" s="258"/>
      <c r="H49" s="259"/>
      <c r="I49" s="290"/>
    </row>
    <row r="50" spans="1:9" s="154" customFormat="1" ht="15" x14ac:dyDescent="0.25">
      <c r="A50" s="261"/>
      <c r="B50" s="262"/>
      <c r="C50" s="263" t="s">
        <v>96</v>
      </c>
      <c r="D50" s="264" t="s">
        <v>2</v>
      </c>
      <c r="E50" s="265"/>
      <c r="F50" s="266"/>
      <c r="G50" s="267">
        <f>SUM(G34:G49)</f>
        <v>0</v>
      </c>
      <c r="H50" s="268"/>
      <c r="I50" s="269"/>
    </row>
    <row r="51" spans="1:9" s="153" customFormat="1" ht="15" x14ac:dyDescent="0.25">
      <c r="A51" s="239"/>
      <c r="B51" s="240"/>
      <c r="C51" s="240"/>
      <c r="D51" s="291"/>
      <c r="E51" s="292"/>
      <c r="F51" s="272"/>
      <c r="G51" s="273"/>
      <c r="H51" s="272"/>
      <c r="I51" s="274"/>
    </row>
    <row r="52" spans="1:9" s="153" customFormat="1" ht="15" x14ac:dyDescent="0.25">
      <c r="A52" s="239"/>
      <c r="B52" s="240" t="s">
        <v>144</v>
      </c>
      <c r="C52" s="240" t="s">
        <v>145</v>
      </c>
      <c r="D52" s="241"/>
      <c r="E52" s="241"/>
      <c r="F52" s="242"/>
      <c r="G52" s="243"/>
      <c r="H52" s="244"/>
      <c r="I52" s="245"/>
    </row>
    <row r="53" spans="1:9" s="229" customFormat="1" ht="15" x14ac:dyDescent="0.25">
      <c r="A53" s="246">
        <v>36</v>
      </c>
      <c r="B53" s="313"/>
      <c r="C53" s="314" t="s">
        <v>92</v>
      </c>
      <c r="D53" s="275" t="s">
        <v>74</v>
      </c>
      <c r="E53" s="310">
        <v>1</v>
      </c>
      <c r="F53" s="276">
        <v>0</v>
      </c>
      <c r="G53" s="250">
        <f>E53*F53</f>
        <v>0</v>
      </c>
      <c r="H53" s="277"/>
      <c r="I53" s="278"/>
    </row>
    <row r="54" spans="1:9" s="228" customFormat="1" ht="12.95" customHeight="1" x14ac:dyDescent="0.25">
      <c r="A54" s="246">
        <v>37</v>
      </c>
      <c r="B54" s="306">
        <v>110011</v>
      </c>
      <c r="C54" s="307" t="s">
        <v>112</v>
      </c>
      <c r="D54" s="275" t="s">
        <v>74</v>
      </c>
      <c r="E54" s="308">
        <v>1</v>
      </c>
      <c r="F54" s="276">
        <v>0</v>
      </c>
      <c r="G54" s="250">
        <f t="shared" ref="G53:G91" si="2">E54*F54</f>
        <v>0</v>
      </c>
      <c r="H54" s="248"/>
      <c r="I54" s="251"/>
    </row>
    <row r="55" spans="1:9" s="228" customFormat="1" ht="12.95" customHeight="1" x14ac:dyDescent="0.25">
      <c r="A55" s="246">
        <v>38</v>
      </c>
      <c r="B55" s="306">
        <v>110030</v>
      </c>
      <c r="C55" s="307" t="s">
        <v>113</v>
      </c>
      <c r="D55" s="275" t="s">
        <v>74</v>
      </c>
      <c r="E55" s="310">
        <v>1</v>
      </c>
      <c r="F55" s="276">
        <v>0</v>
      </c>
      <c r="G55" s="250">
        <f t="shared" si="2"/>
        <v>0</v>
      </c>
      <c r="H55" s="248"/>
      <c r="I55" s="251"/>
    </row>
    <row r="56" spans="1:9" s="228" customFormat="1" ht="12.95" customHeight="1" x14ac:dyDescent="0.25">
      <c r="A56" s="246">
        <v>39</v>
      </c>
      <c r="B56" s="306">
        <v>110040</v>
      </c>
      <c r="C56" s="307" t="s">
        <v>114</v>
      </c>
      <c r="D56" s="275" t="s">
        <v>74</v>
      </c>
      <c r="E56" s="310">
        <v>1</v>
      </c>
      <c r="F56" s="276">
        <v>0</v>
      </c>
      <c r="G56" s="250">
        <f t="shared" si="2"/>
        <v>0</v>
      </c>
      <c r="H56" s="248"/>
      <c r="I56" s="251"/>
    </row>
    <row r="57" spans="1:9" s="228" customFormat="1" ht="12.95" customHeight="1" x14ac:dyDescent="0.25">
      <c r="A57" s="246">
        <v>40</v>
      </c>
      <c r="B57" s="306">
        <v>120001</v>
      </c>
      <c r="C57" s="307" t="s">
        <v>115</v>
      </c>
      <c r="D57" s="275" t="s">
        <v>74</v>
      </c>
      <c r="E57" s="308">
        <v>45</v>
      </c>
      <c r="F57" s="276">
        <v>0</v>
      </c>
      <c r="G57" s="250">
        <f t="shared" si="2"/>
        <v>0</v>
      </c>
      <c r="H57" s="248"/>
      <c r="I57" s="251"/>
    </row>
    <row r="58" spans="1:9" s="228" customFormat="1" ht="12.95" customHeight="1" x14ac:dyDescent="0.25">
      <c r="A58" s="246">
        <v>41</v>
      </c>
      <c r="B58" s="306">
        <v>120002</v>
      </c>
      <c r="C58" s="307" t="s">
        <v>116</v>
      </c>
      <c r="D58" s="275" t="s">
        <v>74</v>
      </c>
      <c r="E58" s="308">
        <v>1</v>
      </c>
      <c r="F58" s="276">
        <v>0</v>
      </c>
      <c r="G58" s="250">
        <f t="shared" si="2"/>
        <v>0</v>
      </c>
      <c r="H58" s="248"/>
      <c r="I58" s="251"/>
    </row>
    <row r="59" spans="1:9" s="228" customFormat="1" ht="12.95" customHeight="1" x14ac:dyDescent="0.25">
      <c r="A59" s="246">
        <v>42</v>
      </c>
      <c r="B59" s="306">
        <v>110110</v>
      </c>
      <c r="C59" s="307" t="s">
        <v>117</v>
      </c>
      <c r="D59" s="275" t="s">
        <v>74</v>
      </c>
      <c r="E59" s="308">
        <v>32</v>
      </c>
      <c r="F59" s="276">
        <v>0</v>
      </c>
      <c r="G59" s="250">
        <f t="shared" si="2"/>
        <v>0</v>
      </c>
      <c r="H59" s="248"/>
      <c r="I59" s="251"/>
    </row>
    <row r="60" spans="1:9" s="228" customFormat="1" ht="12.95" customHeight="1" x14ac:dyDescent="0.25">
      <c r="A60" s="246">
        <v>43</v>
      </c>
      <c r="B60" s="306">
        <v>110130</v>
      </c>
      <c r="C60" s="307" t="s">
        <v>118</v>
      </c>
      <c r="D60" s="275" t="s">
        <v>74</v>
      </c>
      <c r="E60" s="308">
        <v>32</v>
      </c>
      <c r="F60" s="276">
        <v>0</v>
      </c>
      <c r="G60" s="250">
        <f t="shared" si="2"/>
        <v>0</v>
      </c>
      <c r="H60" s="248"/>
      <c r="I60" s="251"/>
    </row>
    <row r="61" spans="1:9" s="228" customFormat="1" ht="12.95" customHeight="1" x14ac:dyDescent="0.25">
      <c r="A61" s="246">
        <v>44</v>
      </c>
      <c r="B61" s="306">
        <v>110190</v>
      </c>
      <c r="C61" s="307" t="s">
        <v>146</v>
      </c>
      <c r="D61" s="275" t="s">
        <v>74</v>
      </c>
      <c r="E61" s="308">
        <v>32</v>
      </c>
      <c r="F61" s="276">
        <v>0</v>
      </c>
      <c r="G61" s="250">
        <f t="shared" si="2"/>
        <v>0</v>
      </c>
      <c r="H61" s="248"/>
      <c r="I61" s="251"/>
    </row>
    <row r="62" spans="1:9" s="228" customFormat="1" ht="12.95" customHeight="1" x14ac:dyDescent="0.25">
      <c r="A62" s="246">
        <v>45</v>
      </c>
      <c r="B62" s="306">
        <v>110210</v>
      </c>
      <c r="C62" s="307" t="s">
        <v>120</v>
      </c>
      <c r="D62" s="275" t="s">
        <v>74</v>
      </c>
      <c r="E62" s="308">
        <v>13</v>
      </c>
      <c r="F62" s="276">
        <v>0</v>
      </c>
      <c r="G62" s="250">
        <f t="shared" si="2"/>
        <v>0</v>
      </c>
      <c r="H62" s="248"/>
      <c r="I62" s="251"/>
    </row>
    <row r="63" spans="1:9" s="228" customFormat="1" ht="12.95" customHeight="1" x14ac:dyDescent="0.25">
      <c r="A63" s="246">
        <v>46</v>
      </c>
      <c r="B63" s="306">
        <v>110250</v>
      </c>
      <c r="C63" s="307" t="s">
        <v>121</v>
      </c>
      <c r="D63" s="275" t="s">
        <v>74</v>
      </c>
      <c r="E63" s="308">
        <v>1</v>
      </c>
      <c r="F63" s="276">
        <v>0</v>
      </c>
      <c r="G63" s="250">
        <f t="shared" si="2"/>
        <v>0</v>
      </c>
      <c r="H63" s="248"/>
      <c r="I63" s="251"/>
    </row>
    <row r="64" spans="1:9" s="228" customFormat="1" ht="12.95" customHeight="1" x14ac:dyDescent="0.25">
      <c r="A64" s="246">
        <v>47</v>
      </c>
      <c r="B64" s="306">
        <v>110280</v>
      </c>
      <c r="C64" s="307" t="s">
        <v>122</v>
      </c>
      <c r="D64" s="275" t="s">
        <v>74</v>
      </c>
      <c r="E64" s="308">
        <v>1</v>
      </c>
      <c r="F64" s="276">
        <v>0</v>
      </c>
      <c r="G64" s="250">
        <f t="shared" si="2"/>
        <v>0</v>
      </c>
      <c r="H64" s="248"/>
      <c r="I64" s="251"/>
    </row>
    <row r="65" spans="1:9" s="228" customFormat="1" ht="12.95" customHeight="1" x14ac:dyDescent="0.25">
      <c r="A65" s="246">
        <v>48</v>
      </c>
      <c r="B65" s="306">
        <v>110330</v>
      </c>
      <c r="C65" s="307" t="s">
        <v>123</v>
      </c>
      <c r="D65" s="275" t="s">
        <v>74</v>
      </c>
      <c r="E65" s="308">
        <v>1</v>
      </c>
      <c r="F65" s="276">
        <v>0</v>
      </c>
      <c r="G65" s="250">
        <f t="shared" si="2"/>
        <v>0</v>
      </c>
      <c r="H65" s="248"/>
      <c r="I65" s="251"/>
    </row>
    <row r="66" spans="1:9" s="228" customFormat="1" ht="12.95" customHeight="1" x14ac:dyDescent="0.25">
      <c r="A66" s="246">
        <v>49</v>
      </c>
      <c r="B66" s="306">
        <v>110400</v>
      </c>
      <c r="C66" s="307" t="s">
        <v>124</v>
      </c>
      <c r="D66" s="275" t="s">
        <v>74</v>
      </c>
      <c r="E66" s="308">
        <v>7</v>
      </c>
      <c r="F66" s="276">
        <v>0</v>
      </c>
      <c r="G66" s="250">
        <f t="shared" si="2"/>
        <v>0</v>
      </c>
      <c r="H66" s="248"/>
      <c r="I66" s="251"/>
    </row>
    <row r="67" spans="1:9" s="228" customFormat="1" ht="12.95" customHeight="1" x14ac:dyDescent="0.25">
      <c r="A67" s="246">
        <v>50</v>
      </c>
      <c r="B67" s="306">
        <v>110410</v>
      </c>
      <c r="C67" s="307" t="s">
        <v>125</v>
      </c>
      <c r="D67" s="275" t="s">
        <v>74</v>
      </c>
      <c r="E67" s="308">
        <v>8</v>
      </c>
      <c r="F67" s="276">
        <v>0</v>
      </c>
      <c r="G67" s="250">
        <f t="shared" si="2"/>
        <v>0</v>
      </c>
      <c r="H67" s="248"/>
      <c r="I67" s="251"/>
    </row>
    <row r="68" spans="1:9" s="228" customFormat="1" ht="12.95" customHeight="1" x14ac:dyDescent="0.25">
      <c r="A68" s="246">
        <v>51</v>
      </c>
      <c r="B68" s="306">
        <v>110440</v>
      </c>
      <c r="C68" s="307" t="s">
        <v>126</v>
      </c>
      <c r="D68" s="248" t="s">
        <v>74</v>
      </c>
      <c r="E68" s="308">
        <v>14</v>
      </c>
      <c r="F68" s="276">
        <v>0</v>
      </c>
      <c r="G68" s="250">
        <f t="shared" si="2"/>
        <v>0</v>
      </c>
      <c r="H68" s="248"/>
      <c r="I68" s="251"/>
    </row>
    <row r="69" spans="1:9" s="228" customFormat="1" ht="12.95" customHeight="1" x14ac:dyDescent="0.25">
      <c r="A69" s="246">
        <v>52</v>
      </c>
      <c r="B69" s="306">
        <v>110470</v>
      </c>
      <c r="C69" s="307" t="s">
        <v>127</v>
      </c>
      <c r="D69" s="248" t="s">
        <v>74</v>
      </c>
      <c r="E69" s="308">
        <v>1</v>
      </c>
      <c r="F69" s="276">
        <v>0</v>
      </c>
      <c r="G69" s="250">
        <f t="shared" si="2"/>
        <v>0</v>
      </c>
      <c r="H69" s="248"/>
      <c r="I69" s="251"/>
    </row>
    <row r="70" spans="1:9" s="228" customFormat="1" ht="12.95" customHeight="1" x14ac:dyDescent="0.25">
      <c r="A70" s="246">
        <v>53</v>
      </c>
      <c r="B70" s="306">
        <v>110640</v>
      </c>
      <c r="C70" s="307" t="s">
        <v>128</v>
      </c>
      <c r="D70" s="248" t="s">
        <v>74</v>
      </c>
      <c r="E70" s="308">
        <v>9</v>
      </c>
      <c r="F70" s="276">
        <v>0</v>
      </c>
      <c r="G70" s="250">
        <f t="shared" si="2"/>
        <v>0</v>
      </c>
      <c r="H70" s="248"/>
      <c r="I70" s="251"/>
    </row>
    <row r="71" spans="1:9" s="228" customFormat="1" ht="12.95" customHeight="1" x14ac:dyDescent="0.25">
      <c r="A71" s="246">
        <v>54</v>
      </c>
      <c r="B71" s="306">
        <v>110090</v>
      </c>
      <c r="C71" s="307" t="s">
        <v>129</v>
      </c>
      <c r="D71" s="248" t="s">
        <v>74</v>
      </c>
      <c r="E71" s="308">
        <v>1</v>
      </c>
      <c r="F71" s="276">
        <v>0</v>
      </c>
      <c r="G71" s="250">
        <f t="shared" si="2"/>
        <v>0</v>
      </c>
      <c r="H71" s="248"/>
      <c r="I71" s="251"/>
    </row>
    <row r="72" spans="1:9" s="228" customFormat="1" ht="12.95" customHeight="1" x14ac:dyDescent="0.25">
      <c r="A72" s="246">
        <v>55</v>
      </c>
      <c r="B72" s="306">
        <v>110790</v>
      </c>
      <c r="C72" s="307" t="s">
        <v>130</v>
      </c>
      <c r="D72" s="248" t="s">
        <v>74</v>
      </c>
      <c r="E72" s="308">
        <v>1</v>
      </c>
      <c r="F72" s="276">
        <v>0</v>
      </c>
      <c r="G72" s="250">
        <f t="shared" si="2"/>
        <v>0</v>
      </c>
      <c r="H72" s="248"/>
      <c r="I72" s="251"/>
    </row>
    <row r="73" spans="1:9" s="228" customFormat="1" ht="12.95" customHeight="1" x14ac:dyDescent="0.25">
      <c r="A73" s="246">
        <v>56</v>
      </c>
      <c r="B73" s="306">
        <v>110490</v>
      </c>
      <c r="C73" s="307" t="s">
        <v>88</v>
      </c>
      <c r="D73" s="248" t="s">
        <v>74</v>
      </c>
      <c r="E73" s="308">
        <v>1</v>
      </c>
      <c r="F73" s="276">
        <v>0</v>
      </c>
      <c r="G73" s="250">
        <f t="shared" si="2"/>
        <v>0</v>
      </c>
      <c r="H73" s="248"/>
      <c r="I73" s="251"/>
    </row>
    <row r="74" spans="1:9" s="228" customFormat="1" ht="12.95" customHeight="1" x14ac:dyDescent="0.25">
      <c r="A74" s="246">
        <v>57</v>
      </c>
      <c r="B74" s="306">
        <v>119004</v>
      </c>
      <c r="C74" s="307" t="s">
        <v>131</v>
      </c>
      <c r="D74" s="248" t="s">
        <v>74</v>
      </c>
      <c r="E74" s="308">
        <v>125</v>
      </c>
      <c r="F74" s="276">
        <v>0</v>
      </c>
      <c r="G74" s="250">
        <f t="shared" si="2"/>
        <v>0</v>
      </c>
      <c r="H74" s="248"/>
      <c r="I74" s="251"/>
    </row>
    <row r="75" spans="1:9" s="228" customFormat="1" ht="12.95" customHeight="1" x14ac:dyDescent="0.25">
      <c r="A75" s="246">
        <v>58</v>
      </c>
      <c r="B75" s="306">
        <v>120003</v>
      </c>
      <c r="C75" s="307" t="s">
        <v>147</v>
      </c>
      <c r="D75" s="248" t="s">
        <v>73</v>
      </c>
      <c r="E75" s="310">
        <v>1</v>
      </c>
      <c r="F75" s="276">
        <v>0</v>
      </c>
      <c r="G75" s="250">
        <f t="shared" si="2"/>
        <v>0</v>
      </c>
      <c r="H75" s="248"/>
      <c r="I75" s="251"/>
    </row>
    <row r="76" spans="1:9" s="228" customFormat="1" ht="12.95" customHeight="1" x14ac:dyDescent="0.25">
      <c r="A76" s="246">
        <v>59</v>
      </c>
      <c r="B76" s="306">
        <v>120004</v>
      </c>
      <c r="C76" s="307" t="s">
        <v>93</v>
      </c>
      <c r="D76" s="248" t="s">
        <v>73</v>
      </c>
      <c r="E76" s="310">
        <v>1</v>
      </c>
      <c r="F76" s="276">
        <v>0</v>
      </c>
      <c r="G76" s="250">
        <f t="shared" si="2"/>
        <v>0</v>
      </c>
      <c r="H76" s="248"/>
      <c r="I76" s="251"/>
    </row>
    <row r="77" spans="1:9" s="153" customFormat="1" ht="15" x14ac:dyDescent="0.25">
      <c r="A77" s="239"/>
      <c r="B77" s="240"/>
      <c r="C77" s="240" t="s">
        <v>148</v>
      </c>
      <c r="D77" s="282"/>
      <c r="E77" s="283"/>
      <c r="F77" s="244"/>
      <c r="G77" s="250">
        <f t="shared" si="2"/>
        <v>0</v>
      </c>
      <c r="H77" s="283"/>
      <c r="I77" s="284"/>
    </row>
    <row r="78" spans="1:9" s="228" customFormat="1" ht="12.95" customHeight="1" x14ac:dyDescent="0.25">
      <c r="A78" s="246">
        <v>60</v>
      </c>
      <c r="B78" s="247"/>
      <c r="C78" s="228" t="s">
        <v>133</v>
      </c>
      <c r="D78" s="248" t="s">
        <v>87</v>
      </c>
      <c r="E78" s="247">
        <v>350</v>
      </c>
      <c r="F78" s="315">
        <v>0</v>
      </c>
      <c r="G78" s="250">
        <f t="shared" si="2"/>
        <v>0</v>
      </c>
      <c r="H78" s="248"/>
      <c r="I78" s="251"/>
    </row>
    <row r="79" spans="1:9" s="228" customFormat="1" ht="12.95" customHeight="1" x14ac:dyDescent="0.25">
      <c r="A79" s="246">
        <v>61</v>
      </c>
      <c r="B79" s="247"/>
      <c r="C79" s="228" t="s">
        <v>134</v>
      </c>
      <c r="D79" s="248" t="s">
        <v>87</v>
      </c>
      <c r="E79" s="247">
        <v>350</v>
      </c>
      <c r="F79" s="315">
        <v>0</v>
      </c>
      <c r="G79" s="250">
        <f t="shared" si="2"/>
        <v>0</v>
      </c>
      <c r="H79" s="248"/>
      <c r="I79" s="251"/>
    </row>
    <row r="80" spans="1:9" s="228" customFormat="1" ht="12.95" customHeight="1" x14ac:dyDescent="0.25">
      <c r="A80" s="246">
        <v>62</v>
      </c>
      <c r="B80" s="247"/>
      <c r="C80" s="228" t="s">
        <v>135</v>
      </c>
      <c r="D80" s="248" t="s">
        <v>74</v>
      </c>
      <c r="E80" s="249">
        <v>9</v>
      </c>
      <c r="F80" s="315">
        <v>0</v>
      </c>
      <c r="G80" s="250">
        <f t="shared" si="2"/>
        <v>0</v>
      </c>
      <c r="H80" s="248"/>
      <c r="I80" s="251"/>
    </row>
    <row r="81" spans="1:9" s="228" customFormat="1" ht="12.95" customHeight="1" x14ac:dyDescent="0.25">
      <c r="A81" s="246">
        <v>63</v>
      </c>
      <c r="B81" s="247"/>
      <c r="C81" s="228" t="s">
        <v>136</v>
      </c>
      <c r="D81" s="248" t="s">
        <v>74</v>
      </c>
      <c r="E81" s="249">
        <v>13</v>
      </c>
      <c r="F81" s="315">
        <v>0</v>
      </c>
      <c r="G81" s="250">
        <f t="shared" si="2"/>
        <v>0</v>
      </c>
      <c r="H81" s="248"/>
      <c r="I81" s="251"/>
    </row>
    <row r="82" spans="1:9" s="228" customFormat="1" ht="12.95" customHeight="1" x14ac:dyDescent="0.25">
      <c r="A82" s="246">
        <v>64</v>
      </c>
      <c r="B82" s="247"/>
      <c r="C82" s="228" t="s">
        <v>137</v>
      </c>
      <c r="D82" s="248" t="s">
        <v>74</v>
      </c>
      <c r="E82" s="249">
        <v>77</v>
      </c>
      <c r="F82" s="315">
        <v>0</v>
      </c>
      <c r="G82" s="250">
        <f t="shared" si="2"/>
        <v>0</v>
      </c>
      <c r="H82" s="248"/>
      <c r="I82" s="251"/>
    </row>
    <row r="83" spans="1:9" s="228" customFormat="1" ht="12.95" customHeight="1" x14ac:dyDescent="0.25">
      <c r="A83" s="246">
        <v>65</v>
      </c>
      <c r="B83" s="247"/>
      <c r="C83" s="311" t="s">
        <v>138</v>
      </c>
      <c r="D83" s="248" t="s">
        <v>87</v>
      </c>
      <c r="E83" s="249">
        <v>70</v>
      </c>
      <c r="F83" s="315">
        <v>0</v>
      </c>
      <c r="G83" s="250">
        <f t="shared" si="2"/>
        <v>0</v>
      </c>
      <c r="H83" s="248"/>
      <c r="I83" s="251"/>
    </row>
    <row r="84" spans="1:9" s="228" customFormat="1" ht="12.95" customHeight="1" x14ac:dyDescent="0.25">
      <c r="A84" s="246">
        <v>66</v>
      </c>
      <c r="B84" s="247"/>
      <c r="C84" s="311" t="s">
        <v>139</v>
      </c>
      <c r="D84" s="248" t="s">
        <v>87</v>
      </c>
      <c r="E84" s="249">
        <v>340</v>
      </c>
      <c r="F84" s="315">
        <v>0</v>
      </c>
      <c r="G84" s="250">
        <f t="shared" si="2"/>
        <v>0</v>
      </c>
      <c r="H84" s="248"/>
      <c r="I84" s="251"/>
    </row>
    <row r="85" spans="1:9" s="228" customFormat="1" ht="12.95" customHeight="1" x14ac:dyDescent="0.25">
      <c r="A85" s="246">
        <v>67</v>
      </c>
      <c r="B85" s="247"/>
      <c r="C85" s="311" t="s">
        <v>95</v>
      </c>
      <c r="D85" s="248" t="s">
        <v>87</v>
      </c>
      <c r="E85" s="249">
        <v>60</v>
      </c>
      <c r="F85" s="315">
        <v>0</v>
      </c>
      <c r="G85" s="250">
        <f t="shared" si="2"/>
        <v>0</v>
      </c>
      <c r="H85" s="248"/>
      <c r="I85" s="251"/>
    </row>
    <row r="86" spans="1:9" s="228" customFormat="1" ht="12.95" customHeight="1" x14ac:dyDescent="0.25">
      <c r="A86" s="246">
        <v>68</v>
      </c>
      <c r="B86" s="312">
        <v>109903</v>
      </c>
      <c r="C86" s="228" t="s">
        <v>89</v>
      </c>
      <c r="D86" s="248" t="s">
        <v>74</v>
      </c>
      <c r="E86" s="249">
        <v>15</v>
      </c>
      <c r="F86" s="315">
        <v>0</v>
      </c>
      <c r="G86" s="250">
        <f t="shared" si="2"/>
        <v>0</v>
      </c>
      <c r="H86" s="248"/>
      <c r="I86" s="251"/>
    </row>
    <row r="87" spans="1:9" s="228" customFormat="1" ht="12.95" customHeight="1" x14ac:dyDescent="0.25">
      <c r="A87" s="246">
        <v>69</v>
      </c>
      <c r="B87" s="312">
        <v>110900</v>
      </c>
      <c r="C87" s="228" t="s">
        <v>140</v>
      </c>
      <c r="D87" s="248" t="s">
        <v>74</v>
      </c>
      <c r="E87" s="249">
        <v>1</v>
      </c>
      <c r="F87" s="285">
        <v>0</v>
      </c>
      <c r="G87" s="250">
        <f t="shared" si="2"/>
        <v>0</v>
      </c>
      <c r="H87" s="252"/>
      <c r="I87" s="286"/>
    </row>
    <row r="88" spans="1:9" s="228" customFormat="1" ht="12.95" customHeight="1" x14ac:dyDescent="0.25">
      <c r="A88" s="246">
        <v>70</v>
      </c>
      <c r="B88" s="312">
        <v>110901</v>
      </c>
      <c r="C88" s="228" t="s">
        <v>141</v>
      </c>
      <c r="D88" s="287" t="s">
        <v>87</v>
      </c>
      <c r="E88" s="249">
        <v>1</v>
      </c>
      <c r="F88" s="285">
        <v>0</v>
      </c>
      <c r="G88" s="250">
        <f t="shared" si="2"/>
        <v>0</v>
      </c>
      <c r="H88" s="252"/>
      <c r="I88" s="286"/>
    </row>
    <row r="89" spans="1:9" s="228" customFormat="1" ht="12.95" customHeight="1" x14ac:dyDescent="0.25">
      <c r="A89" s="246">
        <v>71</v>
      </c>
      <c r="B89" s="312">
        <v>110902</v>
      </c>
      <c r="C89" s="228" t="s">
        <v>142</v>
      </c>
      <c r="D89" s="287" t="s">
        <v>87</v>
      </c>
      <c r="E89" s="249">
        <v>29</v>
      </c>
      <c r="F89" s="285">
        <v>0</v>
      </c>
      <c r="G89" s="250">
        <f t="shared" si="2"/>
        <v>0</v>
      </c>
      <c r="H89" s="252"/>
      <c r="I89" s="286"/>
    </row>
    <row r="90" spans="1:9" s="228" customFormat="1" ht="12.95" customHeight="1" x14ac:dyDescent="0.25">
      <c r="A90" s="246">
        <v>72</v>
      </c>
      <c r="B90" s="312">
        <v>110911</v>
      </c>
      <c r="C90" s="228" t="s">
        <v>143</v>
      </c>
      <c r="D90" s="287" t="s">
        <v>87</v>
      </c>
      <c r="E90" s="249">
        <v>30</v>
      </c>
      <c r="F90" s="285">
        <v>0</v>
      </c>
      <c r="G90" s="250">
        <f t="shared" si="2"/>
        <v>0</v>
      </c>
      <c r="H90" s="252"/>
      <c r="I90" s="286"/>
    </row>
    <row r="91" spans="1:9" s="228" customFormat="1" ht="12.95" customHeight="1" x14ac:dyDescent="0.25">
      <c r="A91" s="246">
        <v>73</v>
      </c>
      <c r="B91" s="312">
        <v>110920</v>
      </c>
      <c r="C91" s="228" t="s">
        <v>90</v>
      </c>
      <c r="D91" s="248" t="s">
        <v>74</v>
      </c>
      <c r="E91" s="249">
        <v>13</v>
      </c>
      <c r="F91" s="285">
        <v>0</v>
      </c>
      <c r="G91" s="250">
        <f t="shared" si="2"/>
        <v>0</v>
      </c>
      <c r="H91" s="252"/>
      <c r="I91" s="286"/>
    </row>
    <row r="92" spans="1:9" s="220" customFormat="1" ht="12.95" customHeight="1" x14ac:dyDescent="0.2">
      <c r="A92" s="254"/>
      <c r="B92" s="255"/>
      <c r="C92" s="256"/>
      <c r="D92" s="256"/>
      <c r="E92" s="279"/>
      <c r="F92" s="280"/>
      <c r="G92" s="258"/>
      <c r="H92" s="256"/>
      <c r="I92" s="281"/>
    </row>
    <row r="93" spans="1:9" s="153" customFormat="1" ht="15" x14ac:dyDescent="0.25">
      <c r="A93" s="261"/>
      <c r="B93" s="262"/>
      <c r="C93" s="263" t="s">
        <v>94</v>
      </c>
      <c r="D93" s="264" t="s">
        <v>2</v>
      </c>
      <c r="E93" s="265"/>
      <c r="F93" s="266"/>
      <c r="G93" s="267">
        <f>SUM(G52:G92)</f>
        <v>0</v>
      </c>
      <c r="H93" s="268"/>
      <c r="I93" s="269"/>
    </row>
    <row r="94" spans="1:9" s="153" customFormat="1" ht="15" x14ac:dyDescent="0.25">
      <c r="A94" s="239"/>
      <c r="B94" s="240"/>
      <c r="C94" s="240"/>
      <c r="D94" s="271"/>
      <c r="E94" s="240"/>
      <c r="F94" s="272"/>
      <c r="G94" s="273"/>
      <c r="H94" s="272"/>
      <c r="I94" s="274"/>
    </row>
    <row r="95" spans="1:9" s="153" customFormat="1" ht="15" x14ac:dyDescent="0.25">
      <c r="A95" s="239"/>
      <c r="B95" s="240" t="s">
        <v>159</v>
      </c>
      <c r="C95" s="240" t="s">
        <v>149</v>
      </c>
      <c r="D95" s="241"/>
      <c r="E95" s="241"/>
      <c r="F95" s="316"/>
      <c r="G95" s="317"/>
      <c r="H95" s="317"/>
      <c r="I95" s="318"/>
    </row>
    <row r="96" spans="1:9" s="226" customFormat="1" ht="15" x14ac:dyDescent="0.25">
      <c r="A96" s="319">
        <v>74</v>
      </c>
      <c r="B96" s="222">
        <v>429351</v>
      </c>
      <c r="C96" s="223" t="s">
        <v>150</v>
      </c>
      <c r="D96" s="223" t="s">
        <v>74</v>
      </c>
      <c r="E96" s="320">
        <v>2</v>
      </c>
      <c r="F96" s="321">
        <v>0</v>
      </c>
      <c r="G96" s="322">
        <f>E96*F96</f>
        <v>0</v>
      </c>
      <c r="H96" s="322">
        <v>0</v>
      </c>
      <c r="I96" s="225">
        <f>E96*H96</f>
        <v>0</v>
      </c>
    </row>
    <row r="97" spans="1:9" s="226" customFormat="1" ht="15" x14ac:dyDescent="0.25">
      <c r="A97" s="319">
        <v>75</v>
      </c>
      <c r="B97" s="222">
        <v>50103</v>
      </c>
      <c r="C97" s="223" t="s">
        <v>151</v>
      </c>
      <c r="D97" s="223" t="s">
        <v>74</v>
      </c>
      <c r="E97" s="320">
        <v>4</v>
      </c>
      <c r="F97" s="321">
        <v>0</v>
      </c>
      <c r="G97" s="322">
        <f>E97*F97</f>
        <v>0</v>
      </c>
      <c r="H97" s="322">
        <v>0</v>
      </c>
      <c r="I97" s="225">
        <f>E97*H97</f>
        <v>0</v>
      </c>
    </row>
    <row r="98" spans="1:9" s="220" customFormat="1" ht="12.95" customHeight="1" x14ac:dyDescent="0.2">
      <c r="A98" s="323"/>
      <c r="B98" s="255"/>
      <c r="C98" s="256"/>
      <c r="D98" s="256"/>
      <c r="E98" s="255"/>
      <c r="F98" s="324"/>
      <c r="G98" s="325"/>
      <c r="H98" s="326"/>
      <c r="I98" s="327"/>
    </row>
    <row r="99" spans="1:9" s="220" customFormat="1" ht="12.95" customHeight="1" x14ac:dyDescent="0.25">
      <c r="A99" s="239"/>
      <c r="B99" s="336"/>
      <c r="C99" s="240"/>
      <c r="D99" s="271"/>
      <c r="E99" s="241"/>
      <c r="F99" s="337"/>
      <c r="G99" s="334"/>
      <c r="H99" s="326"/>
      <c r="I99" s="327"/>
    </row>
    <row r="100" spans="1:9" s="220" customFormat="1" ht="12.95" customHeight="1" x14ac:dyDescent="0.25">
      <c r="A100" s="239"/>
      <c r="B100" s="336"/>
      <c r="C100" s="240" t="s">
        <v>165</v>
      </c>
      <c r="D100" s="271"/>
      <c r="E100" s="241"/>
      <c r="F100" s="337"/>
      <c r="G100" s="334"/>
      <c r="H100" s="326"/>
      <c r="I100" s="327"/>
    </row>
    <row r="101" spans="1:9" s="220" customFormat="1" ht="12.95" customHeight="1" x14ac:dyDescent="0.25">
      <c r="A101" s="239"/>
      <c r="B101" s="344"/>
      <c r="C101" s="345" t="s">
        <v>199</v>
      </c>
      <c r="D101" s="223" t="s">
        <v>74</v>
      </c>
      <c r="E101" s="320">
        <v>20</v>
      </c>
      <c r="F101" s="348">
        <v>0</v>
      </c>
      <c r="G101" s="322">
        <f>E101*F101</f>
        <v>0</v>
      </c>
      <c r="H101" s="326"/>
      <c r="I101" s="327"/>
    </row>
    <row r="102" spans="1:9" s="220" customFormat="1" ht="12.95" customHeight="1" x14ac:dyDescent="0.25">
      <c r="A102" s="239"/>
      <c r="B102" s="344"/>
      <c r="C102" s="345" t="s">
        <v>200</v>
      </c>
      <c r="D102" s="223" t="s">
        <v>74</v>
      </c>
      <c r="E102" s="320">
        <v>1</v>
      </c>
      <c r="F102" s="348">
        <v>0</v>
      </c>
      <c r="G102" s="322">
        <f>E102*F102</f>
        <v>0</v>
      </c>
      <c r="H102" s="326"/>
      <c r="I102" s="327"/>
    </row>
    <row r="103" spans="1:9" s="220" customFormat="1" ht="12.95" customHeight="1" x14ac:dyDescent="0.25">
      <c r="A103" s="239"/>
      <c r="B103" s="344"/>
      <c r="C103" s="345" t="s">
        <v>201</v>
      </c>
      <c r="D103" s="223" t="s">
        <v>74</v>
      </c>
      <c r="E103" s="320">
        <v>21</v>
      </c>
      <c r="F103" s="348">
        <v>0</v>
      </c>
      <c r="G103" s="322">
        <f>E103*F103</f>
        <v>0</v>
      </c>
      <c r="H103" s="326"/>
      <c r="I103" s="327"/>
    </row>
    <row r="104" spans="1:9" s="220" customFormat="1" ht="12.95" customHeight="1" x14ac:dyDescent="0.25">
      <c r="A104" s="239"/>
      <c r="B104" s="344"/>
      <c r="C104" s="345" t="s">
        <v>202</v>
      </c>
      <c r="D104" s="223" t="s">
        <v>74</v>
      </c>
      <c r="E104" s="320">
        <v>1</v>
      </c>
      <c r="F104" s="348">
        <v>0</v>
      </c>
      <c r="G104" s="322">
        <f>E104*F104</f>
        <v>0</v>
      </c>
      <c r="H104" s="326"/>
      <c r="I104" s="327"/>
    </row>
    <row r="105" spans="1:9" s="220" customFormat="1" ht="12.95" customHeight="1" x14ac:dyDescent="0.25">
      <c r="A105" s="239"/>
      <c r="B105" s="344"/>
      <c r="C105" s="345" t="s">
        <v>103</v>
      </c>
      <c r="D105" s="223" t="s">
        <v>74</v>
      </c>
      <c r="E105" s="320">
        <v>1</v>
      </c>
      <c r="F105" s="348">
        <v>0</v>
      </c>
      <c r="G105" s="322">
        <f>E105*F105</f>
        <v>0</v>
      </c>
      <c r="H105" s="326"/>
      <c r="I105" s="327"/>
    </row>
    <row r="106" spans="1:9" s="220" customFormat="1" ht="12.95" customHeight="1" x14ac:dyDescent="0.2">
      <c r="A106" s="239"/>
      <c r="B106" s="346"/>
      <c r="C106" s="347"/>
      <c r="D106" s="346"/>
      <c r="E106" s="346"/>
      <c r="F106" s="346"/>
      <c r="G106" s="334"/>
      <c r="H106" s="326"/>
      <c r="I106" s="327"/>
    </row>
    <row r="107" spans="1:9" s="220" customFormat="1" ht="12.95" customHeight="1" x14ac:dyDescent="0.25">
      <c r="A107" s="239"/>
      <c r="B107" s="346"/>
      <c r="C107" s="347"/>
      <c r="D107" s="271"/>
      <c r="E107" s="241"/>
      <c r="F107" s="337"/>
      <c r="G107" s="334"/>
      <c r="H107" s="326"/>
      <c r="I107" s="327"/>
    </row>
    <row r="108" spans="1:9" s="220" customFormat="1" ht="12.95" customHeight="1" x14ac:dyDescent="0.25">
      <c r="A108" s="239"/>
      <c r="B108" s="346"/>
      <c r="C108" s="347"/>
      <c r="D108" s="271"/>
      <c r="E108" s="241"/>
      <c r="F108" s="337"/>
      <c r="G108" s="334"/>
      <c r="H108" s="326"/>
      <c r="I108" s="327"/>
    </row>
    <row r="109" spans="1:9" s="153" customFormat="1" ht="15" x14ac:dyDescent="0.25">
      <c r="A109" s="328"/>
      <c r="B109" s="262"/>
      <c r="C109" s="263" t="s">
        <v>152</v>
      </c>
      <c r="D109" s="264" t="s">
        <v>2</v>
      </c>
      <c r="E109" s="329"/>
      <c r="F109" s="330"/>
      <c r="G109" s="331">
        <f>SUM(G96:G107)</f>
        <v>0</v>
      </c>
      <c r="H109" s="332"/>
      <c r="I109" s="333"/>
    </row>
    <row r="110" spans="1:9" s="153" customFormat="1" ht="15" x14ac:dyDescent="0.25">
      <c r="A110" s="254"/>
      <c r="B110" s="255"/>
      <c r="C110" s="256"/>
      <c r="D110" s="256"/>
      <c r="E110" s="279"/>
      <c r="F110" s="280"/>
      <c r="G110" s="258"/>
      <c r="H110" s="256"/>
      <c r="I110" s="281"/>
    </row>
    <row r="111" spans="1:9" s="153" customFormat="1" ht="15" x14ac:dyDescent="0.25">
      <c r="A111" s="239"/>
      <c r="B111" s="240" t="s">
        <v>160</v>
      </c>
      <c r="C111" s="240" t="s">
        <v>153</v>
      </c>
      <c r="D111" s="282"/>
      <c r="E111" s="241"/>
      <c r="F111" s="317"/>
      <c r="G111" s="317"/>
      <c r="H111" s="317"/>
      <c r="I111" s="318"/>
    </row>
    <row r="112" spans="1:9" s="226" customFormat="1" ht="15" x14ac:dyDescent="0.25">
      <c r="A112" s="221">
        <v>76</v>
      </c>
      <c r="B112" s="222">
        <v>209403</v>
      </c>
      <c r="C112" s="223" t="s">
        <v>154</v>
      </c>
      <c r="D112" s="223" t="s">
        <v>87</v>
      </c>
      <c r="E112" s="224">
        <v>723</v>
      </c>
      <c r="F112" s="305">
        <v>0</v>
      </c>
      <c r="G112" s="302">
        <f t="shared" ref="G112:G130" si="3">E112*F112</f>
        <v>0</v>
      </c>
      <c r="H112" s="303">
        <v>0</v>
      </c>
      <c r="I112" s="225">
        <f t="shared" ref="I112:I122" si="4">E112*H112</f>
        <v>0</v>
      </c>
    </row>
    <row r="113" spans="1:9" s="226" customFormat="1" ht="15" x14ac:dyDescent="0.25">
      <c r="A113" s="221">
        <v>77</v>
      </c>
      <c r="B113" s="222">
        <v>209432</v>
      </c>
      <c r="C113" s="223" t="s">
        <v>155</v>
      </c>
      <c r="D113" s="223" t="s">
        <v>74</v>
      </c>
      <c r="E113" s="224">
        <v>2</v>
      </c>
      <c r="F113" s="305">
        <v>0</v>
      </c>
      <c r="G113" s="302">
        <f t="shared" si="3"/>
        <v>0</v>
      </c>
      <c r="H113" s="303">
        <v>0</v>
      </c>
      <c r="I113" s="225">
        <f t="shared" si="4"/>
        <v>0</v>
      </c>
    </row>
    <row r="114" spans="1:9" s="226" customFormat="1" ht="15" x14ac:dyDescent="0.25">
      <c r="A114" s="221">
        <v>78</v>
      </c>
      <c r="B114" s="222">
        <v>311115</v>
      </c>
      <c r="C114" s="223" t="s">
        <v>156</v>
      </c>
      <c r="D114" s="223" t="s">
        <v>74</v>
      </c>
      <c r="E114" s="224">
        <v>14</v>
      </c>
      <c r="F114" s="305">
        <v>0</v>
      </c>
      <c r="G114" s="302">
        <f t="shared" si="3"/>
        <v>0</v>
      </c>
      <c r="H114" s="303">
        <v>0</v>
      </c>
      <c r="I114" s="225">
        <f t="shared" si="4"/>
        <v>0</v>
      </c>
    </row>
    <row r="115" spans="1:9" s="226" customFormat="1" ht="15" x14ac:dyDescent="0.25">
      <c r="A115" s="221">
        <v>79</v>
      </c>
      <c r="B115" s="222">
        <v>321123</v>
      </c>
      <c r="C115" s="223" t="s">
        <v>157</v>
      </c>
      <c r="D115" s="223" t="s">
        <v>87</v>
      </c>
      <c r="E115" s="224">
        <v>21</v>
      </c>
      <c r="F115" s="305">
        <v>0</v>
      </c>
      <c r="G115" s="302">
        <f t="shared" si="3"/>
        <v>0</v>
      </c>
      <c r="H115" s="303">
        <v>0</v>
      </c>
      <c r="I115" s="225">
        <f t="shared" si="4"/>
        <v>0</v>
      </c>
    </row>
    <row r="116" spans="1:9" s="226" customFormat="1" ht="15" x14ac:dyDescent="0.25">
      <c r="A116" s="221">
        <v>80</v>
      </c>
      <c r="B116" s="222">
        <v>333151</v>
      </c>
      <c r="C116" s="223" t="s">
        <v>98</v>
      </c>
      <c r="D116" s="223" t="s">
        <v>87</v>
      </c>
      <c r="E116" s="224">
        <v>87</v>
      </c>
      <c r="F116" s="305">
        <v>0</v>
      </c>
      <c r="G116" s="302">
        <f t="shared" si="3"/>
        <v>0</v>
      </c>
      <c r="H116" s="303">
        <v>0</v>
      </c>
      <c r="I116" s="225">
        <f t="shared" si="4"/>
        <v>0</v>
      </c>
    </row>
    <row r="117" spans="1:9" s="226" customFormat="1" ht="15" x14ac:dyDescent="0.25">
      <c r="A117" s="221">
        <v>81</v>
      </c>
      <c r="B117" s="222">
        <v>333161</v>
      </c>
      <c r="C117" s="223" t="s">
        <v>99</v>
      </c>
      <c r="D117" s="223" t="s">
        <v>87</v>
      </c>
      <c r="E117" s="224">
        <v>15</v>
      </c>
      <c r="F117" s="305">
        <v>0</v>
      </c>
      <c r="G117" s="302">
        <f t="shared" si="3"/>
        <v>0</v>
      </c>
      <c r="H117" s="303">
        <v>0</v>
      </c>
      <c r="I117" s="225">
        <f t="shared" si="4"/>
        <v>0</v>
      </c>
    </row>
    <row r="118" spans="1:9" s="226" customFormat="1" ht="15" x14ac:dyDescent="0.25">
      <c r="A118" s="221">
        <v>82</v>
      </c>
      <c r="B118" s="222">
        <v>420086</v>
      </c>
      <c r="C118" s="223" t="s">
        <v>191</v>
      </c>
      <c r="D118" s="304"/>
      <c r="E118" s="224"/>
      <c r="F118" s="224"/>
      <c r="G118" s="302">
        <f t="shared" si="3"/>
        <v>0</v>
      </c>
      <c r="H118" s="303">
        <v>0</v>
      </c>
      <c r="I118" s="225">
        <f t="shared" si="4"/>
        <v>0</v>
      </c>
    </row>
    <row r="119" spans="1:9" s="226" customFormat="1" ht="15" x14ac:dyDescent="0.25">
      <c r="A119" s="221">
        <v>83</v>
      </c>
      <c r="B119" s="222">
        <v>420053</v>
      </c>
      <c r="C119" s="223" t="s">
        <v>192</v>
      </c>
      <c r="D119" s="223" t="s">
        <v>74</v>
      </c>
      <c r="E119" s="224">
        <v>9</v>
      </c>
      <c r="F119" s="305">
        <v>0</v>
      </c>
      <c r="G119" s="302">
        <f t="shared" si="3"/>
        <v>0</v>
      </c>
      <c r="H119" s="303">
        <v>0</v>
      </c>
      <c r="I119" s="225">
        <f t="shared" si="4"/>
        <v>0</v>
      </c>
    </row>
    <row r="120" spans="1:9" s="226" customFormat="1" ht="15" x14ac:dyDescent="0.25">
      <c r="A120" s="221">
        <v>84</v>
      </c>
      <c r="B120" s="222">
        <v>420091</v>
      </c>
      <c r="C120" s="223" t="s">
        <v>83</v>
      </c>
      <c r="D120" s="223" t="s">
        <v>74</v>
      </c>
      <c r="E120" s="224">
        <v>9</v>
      </c>
      <c r="F120" s="305">
        <v>0</v>
      </c>
      <c r="G120" s="302">
        <f t="shared" si="3"/>
        <v>0</v>
      </c>
      <c r="H120" s="303">
        <v>0</v>
      </c>
      <c r="I120" s="225">
        <f t="shared" si="4"/>
        <v>0</v>
      </c>
    </row>
    <row r="121" spans="1:9" s="226" customFormat="1" ht="15" x14ac:dyDescent="0.25">
      <c r="A121" s="221">
        <v>85</v>
      </c>
      <c r="B121" s="222">
        <v>420204</v>
      </c>
      <c r="C121" s="223" t="s">
        <v>193</v>
      </c>
      <c r="D121" s="223" t="s">
        <v>74</v>
      </c>
      <c r="E121" s="224">
        <v>15</v>
      </c>
      <c r="F121" s="305">
        <v>0</v>
      </c>
      <c r="G121" s="302">
        <f t="shared" si="3"/>
        <v>0</v>
      </c>
      <c r="H121" s="303">
        <v>0</v>
      </c>
      <c r="I121" s="225">
        <f t="shared" si="4"/>
        <v>0</v>
      </c>
    </row>
    <row r="122" spans="1:9" s="226" customFormat="1" ht="15" x14ac:dyDescent="0.25">
      <c r="A122" s="221">
        <v>86</v>
      </c>
      <c r="B122" s="222">
        <v>420212</v>
      </c>
      <c r="C122" s="223" t="s">
        <v>194</v>
      </c>
      <c r="D122" s="223" t="s">
        <v>74</v>
      </c>
      <c r="E122" s="224">
        <v>15</v>
      </c>
      <c r="F122" s="305">
        <v>0</v>
      </c>
      <c r="G122" s="302">
        <f t="shared" si="3"/>
        <v>0</v>
      </c>
      <c r="H122" s="303">
        <v>0</v>
      </c>
      <c r="I122" s="225">
        <f t="shared" si="4"/>
        <v>0</v>
      </c>
    </row>
    <row r="123" spans="1:9" s="226" customFormat="1" ht="15" x14ac:dyDescent="0.25">
      <c r="A123" s="221"/>
      <c r="B123" s="222" t="s">
        <v>166</v>
      </c>
      <c r="C123" s="223" t="s">
        <v>167</v>
      </c>
      <c r="D123" s="223" t="s">
        <v>74</v>
      </c>
      <c r="E123" s="224">
        <v>10</v>
      </c>
      <c r="F123" s="305">
        <v>0</v>
      </c>
      <c r="G123" s="302">
        <f t="shared" si="3"/>
        <v>0</v>
      </c>
      <c r="I123" s="225"/>
    </row>
    <row r="124" spans="1:9" s="226" customFormat="1" ht="15" x14ac:dyDescent="0.25">
      <c r="A124" s="221"/>
      <c r="B124" s="222" t="s">
        <v>168</v>
      </c>
      <c r="C124" s="223" t="s">
        <v>169</v>
      </c>
      <c r="D124" s="223" t="s">
        <v>87</v>
      </c>
      <c r="E124" s="224">
        <v>30</v>
      </c>
      <c r="F124" s="305">
        <v>0</v>
      </c>
      <c r="G124" s="302">
        <f t="shared" si="3"/>
        <v>0</v>
      </c>
      <c r="I124" s="225"/>
    </row>
    <row r="125" spans="1:9" s="226" customFormat="1" ht="15" x14ac:dyDescent="0.25">
      <c r="A125" s="221"/>
      <c r="B125" s="222" t="s">
        <v>170</v>
      </c>
      <c r="C125" s="223" t="s">
        <v>171</v>
      </c>
      <c r="D125" s="223" t="s">
        <v>87</v>
      </c>
      <c r="E125" s="224">
        <v>200</v>
      </c>
      <c r="F125" s="305">
        <v>0</v>
      </c>
      <c r="G125" s="302">
        <f t="shared" si="3"/>
        <v>0</v>
      </c>
      <c r="I125" s="225"/>
    </row>
    <row r="126" spans="1:9" s="226" customFormat="1" ht="15" x14ac:dyDescent="0.25">
      <c r="A126" s="221"/>
      <c r="B126" s="222" t="s">
        <v>172</v>
      </c>
      <c r="C126" s="223" t="s">
        <v>173</v>
      </c>
      <c r="D126" s="223" t="s">
        <v>74</v>
      </c>
      <c r="E126" s="224">
        <v>30</v>
      </c>
      <c r="F126" s="305">
        <v>0</v>
      </c>
      <c r="G126" s="302">
        <f t="shared" si="3"/>
        <v>0</v>
      </c>
      <c r="I126" s="225"/>
    </row>
    <row r="127" spans="1:9" s="226" customFormat="1" ht="15" x14ac:dyDescent="0.25">
      <c r="A127" s="221"/>
      <c r="B127" s="222" t="s">
        <v>174</v>
      </c>
      <c r="C127" s="223" t="s">
        <v>175</v>
      </c>
      <c r="D127" s="223" t="s">
        <v>74</v>
      </c>
      <c r="E127" s="224">
        <v>30</v>
      </c>
      <c r="F127" s="305">
        <v>0</v>
      </c>
      <c r="G127" s="302">
        <f t="shared" si="3"/>
        <v>0</v>
      </c>
      <c r="I127" s="225"/>
    </row>
    <row r="128" spans="1:9" s="226" customFormat="1" ht="15" x14ac:dyDescent="0.25">
      <c r="A128" s="221"/>
      <c r="B128" s="222" t="s">
        <v>176</v>
      </c>
      <c r="C128" s="223" t="s">
        <v>177</v>
      </c>
      <c r="D128" s="223" t="s">
        <v>178</v>
      </c>
      <c r="E128" s="224">
        <v>1</v>
      </c>
      <c r="F128" s="305">
        <v>0</v>
      </c>
      <c r="G128" s="302">
        <f t="shared" si="3"/>
        <v>0</v>
      </c>
      <c r="I128" s="225"/>
    </row>
    <row r="129" spans="1:9" s="226" customFormat="1" ht="15" x14ac:dyDescent="0.25">
      <c r="A129" s="221"/>
      <c r="B129" s="222" t="s">
        <v>179</v>
      </c>
      <c r="C129" s="223" t="s">
        <v>180</v>
      </c>
      <c r="D129" s="223" t="s">
        <v>74</v>
      </c>
      <c r="E129" s="224">
        <v>25</v>
      </c>
      <c r="F129" s="305">
        <v>0</v>
      </c>
      <c r="G129" s="302">
        <f t="shared" si="3"/>
        <v>0</v>
      </c>
      <c r="I129" s="225"/>
    </row>
    <row r="130" spans="1:9" s="226" customFormat="1" ht="15" x14ac:dyDescent="0.25">
      <c r="A130" s="221"/>
      <c r="B130" s="222" t="s">
        <v>181</v>
      </c>
      <c r="C130" s="223" t="s">
        <v>182</v>
      </c>
      <c r="D130" s="223" t="s">
        <v>87</v>
      </c>
      <c r="E130" s="224">
        <v>25</v>
      </c>
      <c r="F130" s="305">
        <v>0</v>
      </c>
      <c r="G130" s="302">
        <f t="shared" si="3"/>
        <v>0</v>
      </c>
      <c r="I130" s="225"/>
    </row>
    <row r="131" spans="1:9" s="220" customFormat="1" ht="12.95" customHeight="1" x14ac:dyDescent="0.2">
      <c r="A131" s="323"/>
      <c r="G131" s="325"/>
      <c r="H131" s="326"/>
      <c r="I131" s="327"/>
    </row>
    <row r="132" spans="1:9" s="154" customFormat="1" ht="15" x14ac:dyDescent="0.25">
      <c r="A132" s="328"/>
      <c r="B132" s="262"/>
      <c r="C132" s="263" t="s">
        <v>96</v>
      </c>
      <c r="D132" s="264" t="s">
        <v>2</v>
      </c>
      <c r="E132" s="329"/>
      <c r="F132" s="330"/>
      <c r="G132" s="331">
        <f>SUM(G112:G131)</f>
        <v>0</v>
      </c>
      <c r="H132" s="332"/>
      <c r="I132" s="333"/>
    </row>
    <row r="133" spans="1:9" s="153" customFormat="1" ht="15" x14ac:dyDescent="0.25">
      <c r="A133" s="239"/>
      <c r="B133" s="240"/>
      <c r="C133" s="240"/>
      <c r="D133" s="291"/>
      <c r="E133" s="271"/>
      <c r="F133" s="334"/>
      <c r="G133" s="334"/>
      <c r="H133" s="334"/>
      <c r="I133" s="335"/>
    </row>
    <row r="134" spans="1:9" s="153" customFormat="1" ht="15" x14ac:dyDescent="0.25">
      <c r="A134" s="239"/>
      <c r="B134" s="240" t="s">
        <v>161</v>
      </c>
      <c r="C134" s="240" t="s">
        <v>158</v>
      </c>
      <c r="D134" s="282"/>
      <c r="E134" s="241"/>
      <c r="F134" s="317"/>
      <c r="G134" s="317"/>
      <c r="H134" s="317"/>
      <c r="I134" s="318"/>
    </row>
    <row r="135" spans="1:9" s="226" customFormat="1" ht="15" x14ac:dyDescent="0.25">
      <c r="A135" s="221">
        <v>87</v>
      </c>
      <c r="B135" s="222">
        <v>210950321</v>
      </c>
      <c r="C135" s="223" t="s">
        <v>108</v>
      </c>
      <c r="D135" s="223" t="s">
        <v>87</v>
      </c>
      <c r="E135" s="224">
        <v>955</v>
      </c>
      <c r="F135" s="305">
        <v>0</v>
      </c>
      <c r="G135" s="302">
        <f t="shared" ref="G135:G150" si="5">E135*F135</f>
        <v>0</v>
      </c>
      <c r="H135" s="303"/>
      <c r="I135" s="225">
        <f t="shared" ref="I135:I142" si="6">E135*H135</f>
        <v>0</v>
      </c>
    </row>
    <row r="136" spans="1:9" s="226" customFormat="1" ht="15" x14ac:dyDescent="0.25">
      <c r="A136" s="221">
        <v>88</v>
      </c>
      <c r="B136" s="222">
        <v>210950321</v>
      </c>
      <c r="C136" s="223" t="s">
        <v>108</v>
      </c>
      <c r="D136" s="223" t="s">
        <v>87</v>
      </c>
      <c r="E136" s="224">
        <v>2</v>
      </c>
      <c r="F136" s="305">
        <v>0</v>
      </c>
      <c r="G136" s="302">
        <f t="shared" si="5"/>
        <v>0</v>
      </c>
      <c r="H136" s="303"/>
      <c r="I136" s="225">
        <f t="shared" si="6"/>
        <v>0</v>
      </c>
    </row>
    <row r="137" spans="1:9" s="226" customFormat="1" ht="15" x14ac:dyDescent="0.25">
      <c r="A137" s="221">
        <v>89</v>
      </c>
      <c r="B137" s="222">
        <v>210010301</v>
      </c>
      <c r="C137" s="223" t="s">
        <v>84</v>
      </c>
      <c r="D137" s="223" t="s">
        <v>74</v>
      </c>
      <c r="E137" s="224">
        <v>11</v>
      </c>
      <c r="F137" s="305">
        <v>0</v>
      </c>
      <c r="G137" s="302">
        <f t="shared" si="5"/>
        <v>0</v>
      </c>
      <c r="H137" s="303"/>
      <c r="I137" s="225">
        <f t="shared" si="6"/>
        <v>0</v>
      </c>
    </row>
    <row r="138" spans="1:9" s="226" customFormat="1" ht="15" x14ac:dyDescent="0.25">
      <c r="A138" s="221">
        <v>90</v>
      </c>
      <c r="B138" s="222">
        <v>210010003</v>
      </c>
      <c r="C138" s="223" t="s">
        <v>109</v>
      </c>
      <c r="D138" s="223" t="s">
        <v>87</v>
      </c>
      <c r="E138" s="224">
        <v>21</v>
      </c>
      <c r="F138" s="305">
        <v>0</v>
      </c>
      <c r="G138" s="302">
        <f t="shared" si="5"/>
        <v>0</v>
      </c>
      <c r="H138" s="303"/>
      <c r="I138" s="225">
        <f t="shared" si="6"/>
        <v>0</v>
      </c>
    </row>
    <row r="139" spans="1:9" s="226" customFormat="1" ht="15" x14ac:dyDescent="0.25">
      <c r="A139" s="221">
        <v>91</v>
      </c>
      <c r="B139" s="222">
        <v>210010105</v>
      </c>
      <c r="C139" s="223" t="s">
        <v>100</v>
      </c>
      <c r="D139" s="223" t="s">
        <v>87</v>
      </c>
      <c r="E139" s="224">
        <v>87</v>
      </c>
      <c r="F139" s="305">
        <v>0</v>
      </c>
      <c r="G139" s="302">
        <f>E139*F139</f>
        <v>0</v>
      </c>
      <c r="H139" s="303"/>
      <c r="I139" s="225">
        <f>E139*H139</f>
        <v>0</v>
      </c>
    </row>
    <row r="140" spans="1:9" s="226" customFormat="1" ht="15" x14ac:dyDescent="0.25">
      <c r="A140" s="221">
        <v>92</v>
      </c>
      <c r="B140" s="222">
        <v>210010105</v>
      </c>
      <c r="C140" s="223" t="s">
        <v>100</v>
      </c>
      <c r="D140" s="223" t="s">
        <v>87</v>
      </c>
      <c r="E140" s="224">
        <v>15</v>
      </c>
      <c r="F140" s="305">
        <v>0</v>
      </c>
      <c r="G140" s="302">
        <f t="shared" si="5"/>
        <v>0</v>
      </c>
      <c r="H140" s="303"/>
      <c r="I140" s="225">
        <f t="shared" si="6"/>
        <v>0</v>
      </c>
    </row>
    <row r="141" spans="1:9" s="226" customFormat="1" ht="15" x14ac:dyDescent="0.25">
      <c r="A141" s="221">
        <v>93</v>
      </c>
      <c r="B141" s="222">
        <v>210111325</v>
      </c>
      <c r="C141" s="223" t="s">
        <v>110</v>
      </c>
      <c r="D141" s="223" t="s">
        <v>74</v>
      </c>
      <c r="E141" s="224">
        <v>4</v>
      </c>
      <c r="F141" s="305">
        <v>0</v>
      </c>
      <c r="G141" s="302">
        <f t="shared" si="5"/>
        <v>0</v>
      </c>
      <c r="H141" s="303"/>
      <c r="I141" s="225">
        <f t="shared" si="6"/>
        <v>0</v>
      </c>
    </row>
    <row r="142" spans="1:9" s="226" customFormat="1" ht="15" x14ac:dyDescent="0.25">
      <c r="A142" s="221">
        <v>94</v>
      </c>
      <c r="B142" s="222">
        <v>210111312</v>
      </c>
      <c r="C142" s="223" t="s">
        <v>195</v>
      </c>
      <c r="D142" s="223" t="s">
        <v>74</v>
      </c>
      <c r="E142" s="224">
        <v>6</v>
      </c>
      <c r="F142" s="305">
        <v>0</v>
      </c>
      <c r="G142" s="302">
        <f t="shared" si="5"/>
        <v>0</v>
      </c>
      <c r="H142" s="303"/>
      <c r="I142" s="225">
        <f t="shared" si="6"/>
        <v>0</v>
      </c>
    </row>
    <row r="143" spans="1:9" s="226" customFormat="1" ht="15" x14ac:dyDescent="0.25">
      <c r="A143" s="221"/>
      <c r="B143" s="222" t="s">
        <v>185</v>
      </c>
      <c r="C143" s="223" t="s">
        <v>186</v>
      </c>
      <c r="D143" s="223" t="s">
        <v>74</v>
      </c>
      <c r="E143" s="224">
        <v>21</v>
      </c>
      <c r="F143" s="305">
        <v>0</v>
      </c>
      <c r="G143" s="302">
        <f t="shared" si="5"/>
        <v>0</v>
      </c>
      <c r="H143" s="303"/>
      <c r="I143" s="225"/>
    </row>
    <row r="144" spans="1:9" s="226" customFormat="1" ht="15" x14ac:dyDescent="0.25">
      <c r="A144" s="221"/>
      <c r="B144" s="222" t="s">
        <v>183</v>
      </c>
      <c r="C144" s="223" t="s">
        <v>184</v>
      </c>
      <c r="D144" s="223" t="s">
        <v>74</v>
      </c>
      <c r="E144" s="224">
        <v>21</v>
      </c>
      <c r="F144" s="305">
        <v>0</v>
      </c>
      <c r="G144" s="302">
        <f t="shared" si="5"/>
        <v>0</v>
      </c>
      <c r="H144" s="303"/>
      <c r="I144" s="225"/>
    </row>
    <row r="145" spans="1:9" s="226" customFormat="1" ht="15" x14ac:dyDescent="0.25">
      <c r="A145" s="221"/>
      <c r="B145" s="222" t="s">
        <v>189</v>
      </c>
      <c r="C145" s="223" t="s">
        <v>190</v>
      </c>
      <c r="D145" s="223" t="s">
        <v>74</v>
      </c>
      <c r="E145" s="224">
        <v>1</v>
      </c>
      <c r="F145" s="305">
        <v>0</v>
      </c>
      <c r="G145" s="302">
        <f t="shared" si="5"/>
        <v>0</v>
      </c>
      <c r="H145" s="303"/>
      <c r="I145" s="225"/>
    </row>
    <row r="146" spans="1:9" s="226" customFormat="1" ht="15" x14ac:dyDescent="0.25">
      <c r="A146" s="221"/>
      <c r="B146" s="222"/>
      <c r="C146" s="223" t="s">
        <v>106</v>
      </c>
      <c r="D146" s="223" t="s">
        <v>74</v>
      </c>
      <c r="E146" s="224">
        <v>21</v>
      </c>
      <c r="F146" s="305">
        <v>0</v>
      </c>
      <c r="G146" s="302">
        <f t="shared" si="5"/>
        <v>0</v>
      </c>
      <c r="H146" s="303"/>
      <c r="I146" s="225"/>
    </row>
    <row r="147" spans="1:9" s="226" customFormat="1" ht="15" x14ac:dyDescent="0.25">
      <c r="A147" s="221"/>
      <c r="B147" s="222"/>
      <c r="C147" s="223" t="s">
        <v>107</v>
      </c>
      <c r="D147" s="223" t="s">
        <v>74</v>
      </c>
      <c r="E147" s="224">
        <v>22</v>
      </c>
      <c r="F147" s="305">
        <v>0</v>
      </c>
      <c r="G147" s="302">
        <f t="shared" si="5"/>
        <v>0</v>
      </c>
      <c r="H147" s="303"/>
      <c r="I147" s="225"/>
    </row>
    <row r="148" spans="1:9" s="226" customFormat="1" ht="15" x14ac:dyDescent="0.25">
      <c r="A148" s="221"/>
      <c r="B148" s="222" t="s">
        <v>187</v>
      </c>
      <c r="C148" s="223" t="s">
        <v>188</v>
      </c>
      <c r="D148" s="223" t="s">
        <v>74</v>
      </c>
      <c r="E148" s="224">
        <v>1</v>
      </c>
      <c r="F148" s="305">
        <v>0</v>
      </c>
      <c r="G148" s="302">
        <f t="shared" si="5"/>
        <v>0</v>
      </c>
      <c r="H148" s="303"/>
      <c r="I148" s="225"/>
    </row>
    <row r="149" spans="1:9" s="226" customFormat="1" ht="15" x14ac:dyDescent="0.25">
      <c r="A149" s="221"/>
      <c r="B149" s="222"/>
      <c r="C149" s="223" t="s">
        <v>105</v>
      </c>
      <c r="D149" s="223" t="s">
        <v>74</v>
      </c>
      <c r="E149" s="224">
        <v>1</v>
      </c>
      <c r="F149" s="305">
        <v>0</v>
      </c>
      <c r="G149" s="302">
        <f t="shared" si="5"/>
        <v>0</v>
      </c>
      <c r="H149" s="303"/>
      <c r="I149" s="225"/>
    </row>
    <row r="150" spans="1:9" s="226" customFormat="1" ht="15" x14ac:dyDescent="0.25">
      <c r="A150" s="221"/>
      <c r="B150" s="222"/>
      <c r="C150" s="223" t="s">
        <v>104</v>
      </c>
      <c r="D150" s="223" t="s">
        <v>74</v>
      </c>
      <c r="E150" s="224">
        <v>32</v>
      </c>
      <c r="F150" s="305">
        <v>0</v>
      </c>
      <c r="G150" s="302">
        <f t="shared" si="5"/>
        <v>0</v>
      </c>
      <c r="H150" s="303"/>
      <c r="I150" s="225"/>
    </row>
    <row r="151" spans="1:9" s="153" customFormat="1" ht="15" x14ac:dyDescent="0.25">
      <c r="A151" s="328"/>
      <c r="B151" s="262"/>
      <c r="C151" s="263" t="s">
        <v>97</v>
      </c>
      <c r="D151" s="264" t="s">
        <v>2</v>
      </c>
      <c r="E151" s="329"/>
      <c r="F151" s="330"/>
      <c r="G151" s="331">
        <f>SUM(G135:G150)</f>
        <v>0</v>
      </c>
      <c r="H151" s="332"/>
      <c r="I151" s="333"/>
    </row>
    <row r="152" spans="1:9" s="153" customFormat="1" ht="15" x14ac:dyDescent="0.25">
      <c r="A152" s="239"/>
      <c r="B152" s="336"/>
      <c r="C152" s="240"/>
      <c r="D152" s="271"/>
      <c r="E152" s="241"/>
      <c r="F152" s="337"/>
      <c r="G152" s="334"/>
      <c r="H152" s="338"/>
      <c r="I152" s="339"/>
    </row>
    <row r="153" spans="1:9" s="153" customFormat="1" ht="15.75" thickBot="1" x14ac:dyDescent="0.3">
      <c r="A153" s="293"/>
      <c r="B153" s="294"/>
      <c r="C153" s="294"/>
      <c r="D153" s="295"/>
      <c r="E153" s="296"/>
      <c r="F153" s="297"/>
      <c r="G153" s="298"/>
      <c r="H153" s="297"/>
      <c r="I153" s="299"/>
    </row>
    <row r="154" spans="1:9" x14ac:dyDescent="0.2">
      <c r="A154" s="184"/>
      <c r="B154" s="185"/>
      <c r="C154" s="186"/>
      <c r="D154" s="187"/>
      <c r="E154" s="188"/>
      <c r="F154" s="189"/>
      <c r="G154" s="215"/>
      <c r="H154" s="188"/>
      <c r="I154" s="188"/>
    </row>
    <row r="155" spans="1:9" x14ac:dyDescent="0.2">
      <c r="A155" s="184"/>
      <c r="B155" s="185"/>
      <c r="C155" s="186"/>
      <c r="D155" s="187"/>
      <c r="E155" s="188"/>
      <c r="F155" s="189"/>
      <c r="G155" s="215"/>
      <c r="H155" s="188"/>
      <c r="I155" s="188"/>
    </row>
    <row r="156" spans="1:9" x14ac:dyDescent="0.2">
      <c r="A156" s="204"/>
      <c r="B156" s="190"/>
      <c r="C156" s="191"/>
      <c r="D156" s="192"/>
      <c r="E156" s="193"/>
      <c r="F156" s="194"/>
      <c r="G156" s="216"/>
      <c r="H156" s="193"/>
      <c r="I156" s="193"/>
    </row>
    <row r="157" spans="1:9" x14ac:dyDescent="0.2">
      <c r="A157" s="204"/>
      <c r="B157" s="190"/>
      <c r="C157" s="191"/>
      <c r="D157" s="192"/>
      <c r="E157" s="193"/>
      <c r="F157" s="194"/>
      <c r="G157" s="216"/>
      <c r="H157" s="193"/>
      <c r="I157" s="193"/>
    </row>
    <row r="158" spans="1:9" x14ac:dyDescent="0.2">
      <c r="A158" s="204"/>
      <c r="B158" s="190"/>
      <c r="C158" s="191"/>
      <c r="D158" s="192"/>
      <c r="E158" s="193"/>
      <c r="F158" s="194"/>
      <c r="G158" s="216"/>
      <c r="H158" s="193"/>
      <c r="I158" s="193"/>
    </row>
    <row r="159" spans="1:9" x14ac:dyDescent="0.2">
      <c r="A159" s="204"/>
      <c r="B159" s="190"/>
      <c r="C159" s="191"/>
      <c r="D159" s="192"/>
      <c r="E159" s="193"/>
      <c r="F159" s="194"/>
      <c r="G159" s="216"/>
      <c r="H159" s="193"/>
      <c r="I159" s="193"/>
    </row>
    <row r="160" spans="1:9" x14ac:dyDescent="0.2">
      <c r="A160" s="204"/>
      <c r="B160" s="190"/>
      <c r="C160" s="191"/>
      <c r="D160" s="192"/>
      <c r="E160" s="193"/>
      <c r="F160" s="194"/>
      <c r="G160" s="216"/>
      <c r="H160" s="193"/>
      <c r="I160" s="193"/>
    </row>
    <row r="161" spans="1:9" x14ac:dyDescent="0.2">
      <c r="A161" s="204"/>
      <c r="B161" s="190"/>
      <c r="C161" s="191"/>
      <c r="D161" s="192"/>
      <c r="E161" s="193"/>
      <c r="F161" s="194"/>
      <c r="G161" s="217"/>
      <c r="H161" s="191"/>
      <c r="I161" s="191"/>
    </row>
    <row r="162" spans="1:9" x14ac:dyDescent="0.2">
      <c r="A162" s="204"/>
      <c r="B162" s="190"/>
      <c r="C162" s="191"/>
      <c r="D162" s="192"/>
      <c r="E162" s="193"/>
      <c r="F162" s="194"/>
      <c r="G162" s="217"/>
      <c r="H162" s="191"/>
      <c r="I162" s="191"/>
    </row>
    <row r="163" spans="1:9" x14ac:dyDescent="0.2">
      <c r="A163" s="204"/>
      <c r="B163" s="190"/>
      <c r="C163" s="191"/>
      <c r="D163" s="192"/>
      <c r="E163" s="193"/>
      <c r="F163" s="194"/>
      <c r="G163" s="217"/>
      <c r="H163" s="191"/>
      <c r="I163" s="191"/>
    </row>
    <row r="164" spans="1:9" x14ac:dyDescent="0.2">
      <c r="A164" s="204"/>
      <c r="B164" s="190"/>
      <c r="C164" s="191"/>
      <c r="D164" s="192"/>
      <c r="E164" s="193"/>
      <c r="F164" s="194"/>
      <c r="G164" s="217"/>
      <c r="H164" s="191"/>
      <c r="I164" s="191"/>
    </row>
    <row r="165" spans="1:9" x14ac:dyDescent="0.2">
      <c r="A165" s="204"/>
      <c r="B165" s="190"/>
      <c r="C165" s="191"/>
      <c r="D165" s="192"/>
      <c r="E165" s="193"/>
      <c r="F165" s="194"/>
      <c r="G165" s="217"/>
      <c r="H165" s="191"/>
      <c r="I165" s="191"/>
    </row>
    <row r="166" spans="1:9" x14ac:dyDescent="0.2">
      <c r="A166" s="204"/>
      <c r="B166" s="190"/>
      <c r="C166" s="195"/>
      <c r="D166" s="196"/>
      <c r="E166" s="197"/>
      <c r="F166" s="198"/>
      <c r="G166" s="218"/>
      <c r="H166" s="195"/>
      <c r="I166" s="195"/>
    </row>
    <row r="167" spans="1:9" x14ac:dyDescent="0.2">
      <c r="A167" s="204"/>
      <c r="B167" s="190"/>
      <c r="C167" s="195"/>
      <c r="D167" s="196"/>
      <c r="E167" s="197"/>
      <c r="F167" s="198"/>
      <c r="G167" s="218"/>
      <c r="H167" s="195"/>
      <c r="I167" s="195"/>
    </row>
    <row r="168" spans="1:9" x14ac:dyDescent="0.2">
      <c r="A168" s="204"/>
      <c r="B168" s="190"/>
      <c r="C168" s="195"/>
      <c r="D168" s="196"/>
      <c r="E168" s="197"/>
      <c r="F168" s="198"/>
      <c r="G168" s="218"/>
      <c r="H168" s="195"/>
      <c r="I168" s="195"/>
    </row>
    <row r="169" spans="1:9" x14ac:dyDescent="0.2">
      <c r="A169" s="204"/>
      <c r="B169" s="190"/>
      <c r="C169" s="195"/>
      <c r="D169" s="196"/>
      <c r="E169" s="197"/>
      <c r="F169" s="198"/>
      <c r="G169" s="218"/>
      <c r="H169" s="195"/>
      <c r="I169" s="195"/>
    </row>
  </sheetData>
  <autoFilter ref="A7:I153"/>
  <mergeCells count="1">
    <mergeCell ref="A4:I4"/>
  </mergeCells>
  <phoneticPr fontId="44" type="noConversion"/>
  <pageMargins left="0.70866141732283472" right="0.70866141732283472" top="0.78740157480314965" bottom="0.78740157480314965" header="0.31496062992125984" footer="0.31496062992125984"/>
  <pageSetup paperSize="9" scale="98" orientation="landscape" r:id="rId1"/>
  <headerFooter>
    <oddFooter>&amp;Cslaboproudá elektrotechnika&amp;Rstránka &amp;P z &amp;N</oddFooter>
  </headerFooter>
  <rowBreaks count="1" manualBreakCount="1">
    <brk id="5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08 slaboproud</vt:lpstr>
      <vt:lpstr>08rek</vt:lpstr>
      <vt:lpstr>08pol</vt:lpstr>
      <vt:lpstr>'08pol'!Názvy_tisku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PC</cp:lastModifiedBy>
  <cp:lastPrinted>2017-09-19T08:32:25Z</cp:lastPrinted>
  <dcterms:created xsi:type="dcterms:W3CDTF">2007-10-16T11:08:58Z</dcterms:created>
  <dcterms:modified xsi:type="dcterms:W3CDTF">2017-09-25T06:12:13Z</dcterms:modified>
</cp:coreProperties>
</file>